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Dashboard" state="visible" r:id="rId5"/>
    <sheet sheetId="3" name="12-Week Log" state="visible" r:id="rId6"/>
    <sheet sheetId="4" name="24-Week Log" state="visible" r:id="rId7"/>
    <sheet sheetId="5" name="Session Log" state="visible" r:id="rId8"/>
    <sheet sheetId="6" name="Error Log" state="visible" r:id="rId9"/>
    <sheet sheetId="7" name="Reference" state="visible" r:id="rId10"/>
  </sheets>
  <calcPr calcId="171027"/>
</workbook>
</file>

<file path=xl/sharedStrings.xml><?xml version="1.0" encoding="utf-8"?>
<sst xmlns="http://schemas.openxmlformats.org/spreadsheetml/2006/main" count="210" uniqueCount="126">
  <si>
    <t xml:space="preserve">PE Exam Study Planner
A guided, performance-based planner for working engineers</t>
  </si>
  <si>
    <t>1 · Set up your plan</t>
  </si>
  <si>
    <t>Yellow cells are yours. Blue cells calculate — leave them alone.</t>
  </si>
  <si>
    <t>Candidate name</t>
  </si>
  <si>
    <t>Exam date</t>
  </si>
  <si>
    <t>Exam / discipline</t>
  </si>
  <si>
    <t>Specification effective date</t>
  </si>
  <si>
    <t>Plan (weeks)</t>
  </si>
  <si>
    <t>Focused-hour target</t>
  </si>
  <si>
    <t>Taper weeks</t>
  </si>
  <si>
    <t>Buffer weeks</t>
  </si>
  <si>
    <t>Your calculated workload</t>
  </si>
  <si>
    <t>Days to exam</t>
  </si>
  <si>
    <t>Usable full-load weeks</t>
  </si>
  <si>
    <t>Hours / full-load week</t>
  </si>
  <si>
    <t>Hours test whether the calendar is sustainable. Independent problem-solving, error trends and timed simulations verify readiness.</t>
  </si>
  <si>
    <t>2 · Follow this simple workflow</t>
  </si>
  <si>
    <t>01 Scope</t>
  </si>
  <si>
    <t>Confirm the exam, effective specification, handbook, and listed standards.</t>
  </si>
  <si>
    <t>02 Diagnose</t>
  </si>
  <si>
    <t>Take a representative baseline; record confidence, time, and error type.</t>
  </si>
  <si>
    <t>03 Plan</t>
  </si>
  <si>
    <t>Choose 12 or 24 weeks; replace generic priorities with specification topics.</t>
  </si>
  <si>
    <t>04 Execute</t>
  </si>
  <si>
    <t>Learn briefly, solve independently, check, classify, and schedule a re-solve.</t>
  </si>
  <si>
    <t>05 Verify</t>
  </si>
  <si>
    <t>Use mixed timed sets and simulations; adjust the plan every week.</t>
  </si>
  <si>
    <t xml:space="preserve">Study dashboard
Everything here is calculated from the other tabs</t>
  </si>
  <si>
    <t>Where you stand</t>
  </si>
  <si>
    <t>Counts down from today against your exam date.</t>
  </si>
  <si>
    <t>Plan progress</t>
  </si>
  <si>
    <t>Weeks marked Complete on the log matching your chosen plan.</t>
  </si>
  <si>
    <t>Focused hours logged</t>
  </si>
  <si>
    <t>Total actual hours from the session log.</t>
  </si>
  <si>
    <t>Hours remaining to target</t>
  </si>
  <si>
    <t>Your focused-hour target minus what you have logged.</t>
  </si>
  <si>
    <t>Practice accuracy</t>
  </si>
  <si>
    <t>Correct ÷ attempted across every logged session.</t>
  </si>
  <si>
    <t>Questions attempted</t>
  </si>
  <si>
    <t>Sample size behind the accuracy figure.</t>
  </si>
  <si>
    <t>Open re-solves</t>
  </si>
  <si>
    <t>Error-log entries you cannot yet work independently.</t>
  </si>
  <si>
    <t>Sessions completed</t>
  </si>
  <si>
    <t>Study blocks finished, not merely planned.</t>
  </si>
  <si>
    <t>Pace check</t>
  </si>
  <si>
    <t>Hours expected by now</t>
  </si>
  <si>
    <t>What the plan assumes you would have logged by this week.</t>
  </si>
  <si>
    <t>Ahead / behind</t>
  </si>
  <si>
    <t>Positive is ahead of plan, negative is behind. Cut scope, never the taper.</t>
  </si>
  <si>
    <t>Weekly check-in</t>
  </si>
  <si>
    <t>Logged every focused session this week</t>
  </si>
  <si>
    <t>Every miss and uncertain guess has an error-log entry</t>
  </si>
  <si>
    <t>Open re-solves from last week are closed</t>
  </si>
  <si>
    <t>Next week has topics assigned from the specification</t>
  </si>
  <si>
    <t xml:space="preserve">12-week scheduling log
For a compressed window. Every week carries a full load, so protect week 12 as taper.</t>
  </si>
  <si>
    <t>Week</t>
  </si>
  <si>
    <t>Starts</t>
  </si>
  <si>
    <t>Phase</t>
  </si>
  <si>
    <t>Your specification topic(s)</t>
  </si>
  <si>
    <t>Hours</t>
  </si>
  <si>
    <t>Evidence required</t>
  </si>
  <si>
    <t>Status</t>
  </si>
  <si>
    <t>Checkpoint result</t>
  </si>
  <si>
    <t>Notes</t>
  </si>
  <si>
    <t>Learn</t>
  </si>
  <si>
    <t>Three problems solved independently, start to finish</t>
  </si>
  <si>
    <t>Practice</t>
  </si>
  <si>
    <t>Timed mixed set logged with accuracy and error types</t>
  </si>
  <si>
    <t>Simulate</t>
  </si>
  <si>
    <t>Simulation completed; every miss entered in the error log</t>
  </si>
  <si>
    <t>Taper</t>
  </si>
  <si>
    <t>All error-log entries re-solved or consciously closed</t>
  </si>
  <si>
    <t>Total planned hours</t>
  </si>
  <si>
    <t xml:space="preserve">24-week scheduling log
For preparing alongside full-time work. Longer learn phase, more mixed practice, two taper weeks.</t>
  </si>
  <si>
    <t xml:space="preserve">Session log
One row per focused study block · accuracy calculates itself</t>
  </si>
  <si>
    <t>#</t>
  </si>
  <si>
    <t>Date</t>
  </si>
  <si>
    <t>Topic</t>
  </si>
  <si>
    <t>Activity</t>
  </si>
  <si>
    <t>Planned hrs</t>
  </si>
  <si>
    <t>Actual hrs</t>
  </si>
  <si>
    <t>Attempted</t>
  </si>
  <si>
    <t>Correct</t>
  </si>
  <si>
    <t>Accuracy</t>
  </si>
  <si>
    <t>Confidence</t>
  </si>
  <si>
    <t>Ref issue?</t>
  </si>
  <si>
    <t>Re-solve date</t>
  </si>
  <si>
    <t>Re-solve result</t>
  </si>
  <si>
    <t>Note</t>
  </si>
  <si>
    <t>Totals</t>
  </si>
  <si>
    <t xml:space="preserve">Error log
Capture the cause and the correction — not just the wrong answer</t>
  </si>
  <si>
    <t>Problem / source</t>
  </si>
  <si>
    <t>Error type</t>
  </si>
  <si>
    <t>Root cause</t>
  </si>
  <si>
    <t>Correction action</t>
  </si>
  <si>
    <t>Confidence after</t>
  </si>
  <si>
    <t xml:space="preserve">Reference &amp; planning rules
The error-response guide drives the Error Log lookup — keep the wording intact</t>
  </si>
  <si>
    <t>What it means</t>
  </si>
  <si>
    <t>Schedule response</t>
  </si>
  <si>
    <t>Concept gap</t>
  </si>
  <si>
    <t>Underlying principle is missing</t>
  </si>
  <si>
    <t>Return to bounded concept; solve a fresh problem</t>
  </si>
  <si>
    <t>Setup / procedure</t>
  </si>
  <si>
    <t>Known concept applied incorrectly</t>
  </si>
  <si>
    <t>Drill the procedure with varied problems</t>
  </si>
  <si>
    <t>Calculation / unit</t>
  </si>
  <si>
    <t>Arithmetic, conversion, or unit breakdown</t>
  </si>
  <si>
    <t>Add short accuracy and unit checks</t>
  </si>
  <si>
    <t>Reference navigation</t>
  </si>
  <si>
    <t>Rule or equation not found efficiently</t>
  </si>
  <si>
    <t>Locate the section under time pressure</t>
  </si>
  <si>
    <t>Misread question</t>
  </si>
  <si>
    <t>Givens or requested output misunderstood</t>
  </si>
  <si>
    <t>Identify givens, constraints, and required output</t>
  </si>
  <si>
    <t>Time management</t>
  </si>
  <si>
    <t>Correct work is too slow or poorly sequenced</t>
  </si>
  <si>
    <t>Use timed mixed sets and flag/return practice</t>
  </si>
  <si>
    <t>Non-negotiable planning rules</t>
  </si>
  <si>
    <t>Use the specification effective on the exam date</t>
  </si>
  <si>
    <t>Do not use obsolete PE Civil breadth/depth schedules</t>
  </si>
  <si>
    <t>Practice with the assigned handbook and listed standards</t>
  </si>
  <si>
    <t>A practice score is not an official NCEES passing threshold</t>
  </si>
  <si>
    <t>Review uncertain guesses as well as wrong answers</t>
  </si>
  <si>
    <t>Protect buffer and taper time</t>
  </si>
  <si>
    <t>Source: ncees.org/exams/pe-exam/civil</t>
  </si>
  <si>
    <t>pewise.com · PE Civil courses, practice exams and weekly Power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</si>
</sst>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 mmm yyyy"/>
    <numFmt numFmtId="165" formatCode="0.0"/>
    <numFmt numFmtId="166" formatCode="+0.0;-0.0;0.0"/>
    <numFmt numFmtId="167" formatCode="dd mmm"/>
  </numFmts>
  <fonts count="14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b/>
      <color rgb="FF000B26"/>
      <sz val="12"/>
      <name val="Calibri"/>
    </font>
    <font>
      <i/>
      <color rgb="FF475569"/>
      <sz val="10"/>
      <name val="Calibri"/>
    </font>
    <font>
      <b/>
      <color rgb="FF000B26"/>
      <sz val="11"/>
      <name val="Calibri"/>
    </font>
    <font>
      <color rgb="FF000B26"/>
      <sz val="11"/>
      <name val="Calibri"/>
    </font>
    <font>
      <b/>
      <color rgb="FF5271FF"/>
      <sz val="11"/>
      <name val="Calibri"/>
    </font>
    <font>
      <color rgb="FF475569"/>
      <sz val="11"/>
      <name val="Calibri"/>
    </font>
    <font>
      <b/>
      <color rgb="FFFFFFFF"/>
      <sz val="10"/>
      <name val="Calibri"/>
    </font>
    <font>
      <b/>
      <color rgb="FF5271FF"/>
      <sz val="10"/>
      <name val="Calibri"/>
    </font>
    <font>
      <color rgb="FF475569"/>
      <sz val="10"/>
      <name val="Calibri"/>
    </font>
    <font>
      <b/>
      <color rgb="FF000B26"/>
      <sz val="10"/>
      <name val="Calibri"/>
    </font>
    <font>
      <b/>
      <color rgb="FFFFFFFF"/>
      <sz val="11"/>
      <name val="Calibri"/>
    </font>
    <font>
      <b/>
      <color rgb="FFFFF234"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B26"/>
      </patternFill>
    </fill>
    <fill>
      <patternFill patternType="solid">
        <fgColor rgb="FFFFFCE8"/>
      </patternFill>
    </fill>
    <fill>
      <patternFill patternType="solid">
        <fgColor rgb="FFEFF6FF"/>
      </patternFill>
    </fill>
    <fill>
      <patternFill patternType="solid">
        <fgColor rgb="FFFFF234"/>
      </patternFill>
    </fill>
  </fills>
  <borders count="3">
    <border>
      <left/>
      <right/>
      <top/>
      <bottom/>
      <diagonal/>
    </border>
    <border>
      <left style="medium">
        <color rgb="FFFFF234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3" borderId="1" xfId="0" applyFont="1" applyFill="1" applyBorder="1"/>
    <xf numFmtId="164" fontId="5" fillId="3" borderId="1" xfId="0" applyNumberFormat="1" applyFont="1" applyFill="1" applyBorder="1"/>
    <xf numFmtId="1" fontId="5" fillId="3" borderId="1" xfId="0" applyNumberFormat="1" applyFont="1" applyFill="1" applyBorder="1"/>
    <xf numFmtId="1" fontId="6" fillId="4" borderId="2" xfId="0" applyNumberFormat="1" applyFont="1" applyFill="1" applyBorder="1"/>
    <xf numFmtId="165" fontId="6" fillId="4" borderId="2" xfId="0" applyNumberFormat="1" applyFont="1" applyFill="1" applyBorder="1"/>
    <xf numFmtId="0" fontId="6" fillId="0" borderId="0" xfId="0" applyFont="1"/>
    <xf numFmtId="0" fontId="7" fillId="0" borderId="0" xfId="0" applyFont="1"/>
    <xf numFmtId="9" fontId="6" fillId="4" borderId="2" xfId="0" applyNumberFormat="1" applyFont="1" applyFill="1" applyBorder="1"/>
    <xf numFmtId="166" fontId="6" fillId="4" borderId="2" xfId="0" applyNumberFormat="1" applyFont="1" applyFill="1" applyBorder="1"/>
    <xf numFmtId="0" fontId="8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167" fontId="6" fillId="4" borderId="2" xfId="0" applyNumberFormat="1" applyFont="1" applyFill="1" applyBorder="1"/>
    <xf numFmtId="0" fontId="9" fillId="4" borderId="2" xfId="0" applyFont="1" applyFill="1" applyBorder="1" applyAlignment="1">
      <alignment horizontal="center"/>
    </xf>
    <xf numFmtId="165" fontId="5" fillId="3" borderId="1" xfId="0" applyNumberFormat="1" applyFont="1" applyFill="1" applyBorder="1"/>
    <xf numFmtId="0" fontId="10" fillId="0" borderId="2" xfId="0" applyFont="1" applyBorder="1" applyAlignment="1">
      <alignment vertical="center" wrapText="1"/>
    </xf>
    <xf numFmtId="0" fontId="11" fillId="5" borderId="2" xfId="0" applyFont="1" applyFill="1" applyBorder="1" applyAlignment="1">
      <alignment horizontal="center"/>
    </xf>
    <xf numFmtId="0" fontId="12" fillId="2" borderId="2" xfId="0" applyFont="1" applyFill="1" applyBorder="1"/>
    <xf numFmtId="165" fontId="13" fillId="2" borderId="2" xfId="0" applyNumberFormat="1" applyFont="1" applyFill="1" applyBorder="1"/>
    <xf numFmtId="0" fontId="11" fillId="0" borderId="2" xfId="0" applyFont="1" applyBorder="1" applyAlignment="1">
      <alignment horizontal="center"/>
    </xf>
    <xf numFmtId="1" fontId="13" fillId="2" borderId="2" xfId="0" applyNumberFormat="1" applyFont="1" applyFill="1" applyBorder="1"/>
    <xf numFmtId="9" fontId="13" fillId="2" borderId="2" xfId="0" applyNumberFormat="1" applyFont="1" applyFill="1" applyBorder="1"/>
    <xf numFmtId="0" fontId="6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B26"/>
  </sheetPr>
  <dimension ref="A1:D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44" customWidth="1"/>
    <col min="3" max="3" width="3" customWidth="1"/>
    <col min="4" max="4" width="52" customWidth="1"/>
  </cols>
  <sheetData>
    <row r="1" ht="46" customHeight="1" spans="1:4" x14ac:dyDescent="0.25">
      <c r="A1" s="1" t="s">
        <v>0</v>
      </c>
      <c r="B1" s="1"/>
      <c r="C1" s="1"/>
      <c r="D1" s="1"/>
    </row>
    <row r="3" spans="1:4" x14ac:dyDescent="0.25">
      <c r="A3" s="2" t="s">
        <v>1</v>
      </c>
      <c r="D3" s="3" t="s">
        <v>2</v>
      </c>
    </row>
    <row r="4" ht="20" customHeight="1" spans="1:2" x14ac:dyDescent="0.25">
      <c r="A4" s="4" t="s">
        <v>3</v>
      </c>
      <c r="B4" s="5"/>
    </row>
    <row r="5" ht="20" customHeight="1" spans="1:2" x14ac:dyDescent="0.25">
      <c r="A5" s="4" t="s">
        <v>4</v>
      </c>
      <c r="B5" s="6"/>
    </row>
    <row r="6" ht="20" customHeight="1" spans="1:2" x14ac:dyDescent="0.25">
      <c r="A6" s="4" t="s">
        <v>5</v>
      </c>
      <c r="B6" s="5"/>
    </row>
    <row r="7" ht="20" customHeight="1" spans="1:2" x14ac:dyDescent="0.25">
      <c r="A7" s="4" t="s">
        <v>6</v>
      </c>
      <c r="B7" s="5"/>
    </row>
    <row r="8" ht="20" customHeight="1" spans="1:2" x14ac:dyDescent="0.25">
      <c r="A8" s="4" t="s">
        <v>7</v>
      </c>
      <c r="B8" s="7">
        <v>12</v>
      </c>
    </row>
    <row r="9" ht="20" customHeight="1" spans="1:2" x14ac:dyDescent="0.25">
      <c r="A9" s="4" t="s">
        <v>8</v>
      </c>
      <c r="B9" s="7">
        <v>300</v>
      </c>
    </row>
    <row r="10" ht="20" customHeight="1" spans="1:2" x14ac:dyDescent="0.25">
      <c r="A10" s="4" t="s">
        <v>9</v>
      </c>
      <c r="B10" s="7">
        <v>1</v>
      </c>
    </row>
    <row r="11" ht="20" customHeight="1" spans="1:2" x14ac:dyDescent="0.25">
      <c r="A11" s="4" t="s">
        <v>10</v>
      </c>
      <c r="B11" s="7">
        <v>1</v>
      </c>
    </row>
    <row r="13" spans="1:1" x14ac:dyDescent="0.25">
      <c r="A13" s="2" t="s">
        <v>11</v>
      </c>
    </row>
    <row r="14" ht="20" customHeight="1" spans="1:2" x14ac:dyDescent="0.25">
      <c r="A14" s="4" t="s">
        <v>12</v>
      </c>
      <c r="B14" s="8">
        <f>=IF($B$5="","",$B$5-TODAY())</f>
      </c>
    </row>
    <row r="15" ht="20" customHeight="1" spans="1:2" x14ac:dyDescent="0.25">
      <c r="A15" s="4" t="s">
        <v>13</v>
      </c>
      <c r="B15" s="8">
        <f>=MAX(1,$B$8-$B$10-$B$11)</f>
      </c>
    </row>
    <row r="16" ht="20" customHeight="1" spans="1:2" x14ac:dyDescent="0.25">
      <c r="A16" s="4" t="s">
        <v>14</v>
      </c>
      <c r="B16" s="9">
        <f>=IF($B$15&gt;0,$B$9/$B$15,"")</f>
      </c>
    </row>
    <row r="18" spans="1:4" x14ac:dyDescent="0.25">
      <c r="A18" s="3" t="s">
        <v>15</v>
      </c>
      <c r="B18" s="3"/>
      <c r="C18" s="3"/>
      <c r="D18" s="3"/>
    </row>
    <row r="20" spans="1:1" x14ac:dyDescent="0.25">
      <c r="A20" s="2" t="s">
        <v>16</v>
      </c>
    </row>
    <row r="21" spans="1:4" x14ac:dyDescent="0.25">
      <c r="A21" s="10" t="s">
        <v>17</v>
      </c>
      <c r="B21" s="11" t="s">
        <v>18</v>
      </c>
      <c r="C21" s="11"/>
      <c r="D21" s="11"/>
    </row>
    <row r="22" spans="1:4" x14ac:dyDescent="0.25">
      <c r="A22" s="10" t="s">
        <v>19</v>
      </c>
      <c r="B22" s="11" t="s">
        <v>20</v>
      </c>
      <c r="C22" s="11"/>
      <c r="D22" s="11"/>
    </row>
    <row r="23" spans="1:4" x14ac:dyDescent="0.25">
      <c r="A23" s="10" t="s">
        <v>21</v>
      </c>
      <c r="B23" s="11" t="s">
        <v>22</v>
      </c>
      <c r="C23" s="11"/>
      <c r="D23" s="11"/>
    </row>
    <row r="24" spans="1:4" x14ac:dyDescent="0.25">
      <c r="A24" s="10" t="s">
        <v>23</v>
      </c>
      <c r="B24" s="11" t="s">
        <v>24</v>
      </c>
      <c r="C24" s="11"/>
      <c r="D24" s="11"/>
    </row>
    <row r="25" spans="1:4" x14ac:dyDescent="0.25">
      <c r="A25" s="10" t="s">
        <v>25</v>
      </c>
      <c r="B25" s="11" t="s">
        <v>26</v>
      </c>
      <c r="C25" s="11"/>
      <c r="D25" s="11"/>
    </row>
  </sheetData>
  <mergeCells count="7">
    <mergeCell ref="A1:D1"/>
    <mergeCell ref="A18:D18"/>
    <mergeCell ref="B21:D21"/>
    <mergeCell ref="B22:D22"/>
    <mergeCell ref="B23:D23"/>
    <mergeCell ref="B24:D24"/>
    <mergeCell ref="B25:D25"/>
  </mergeCells>
  <dataValidations count="2">
    <dataValidation type="list" allowBlank="1" showErrorMessage="1" errorTitle="Pick from the list" error="Choose one of the offered values." sqref="B6">
      <formula1>"PE Civil: Construction,PE Civil: Geotechnical,PE Civil: Structural,PE Civil: Transportation,PE Civil: Water Resources and Environmental"</formula1>
    </dataValidation>
    <dataValidation type="list" allowBlank="1" showErrorMessage="1" errorTitle="Pick from the list" error="Choose one of the offered values." sqref="B8">
      <formula1>"12,24"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71FF"/>
  </sheetPr>
  <dimension ref="A1:D2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0" customWidth="1"/>
    <col min="3" max="3" width="3" customWidth="1"/>
    <col min="4" max="4" width="62" customWidth="1"/>
  </cols>
  <sheetData>
    <row r="1" ht="46" customHeight="1" spans="1:4" x14ac:dyDescent="0.25">
      <c r="A1" s="1" t="s">
        <v>27</v>
      </c>
      <c r="B1" s="1"/>
      <c r="C1" s="1"/>
      <c r="D1" s="1"/>
    </row>
    <row r="3" spans="1:1" x14ac:dyDescent="0.25">
      <c r="A3" s="2" t="s">
        <v>28</v>
      </c>
    </row>
    <row r="4" ht="20" customHeight="1" spans="1:4" x14ac:dyDescent="0.25">
      <c r="A4" s="4" t="s">
        <v>12</v>
      </c>
      <c r="B4" s="8">
        <f>=Setup!B14</f>
      </c>
      <c r="D4" s="11" t="s">
        <v>29</v>
      </c>
    </row>
    <row r="5" ht="20" customHeight="1" spans="1:4" x14ac:dyDescent="0.25">
      <c r="A5" s="4" t="s">
        <v>30</v>
      </c>
      <c r="B5" s="12">
        <f>=IF(Setup!$B$8=24,COUNTIF('24-Week Log'!$G$3:$G$26,"Complete")/24,COUNTIF('12-Week Log'!$G$3:$G$14,"Complete")/12)</f>
      </c>
      <c r="D5" s="11" t="s">
        <v>31</v>
      </c>
    </row>
    <row r="6" ht="20" customHeight="1" spans="1:4" x14ac:dyDescent="0.25">
      <c r="A6" s="4" t="s">
        <v>32</v>
      </c>
      <c r="B6" s="9">
        <f>=SUM('Session Log'!$G$3:$G$62)</f>
      </c>
      <c r="D6" s="11" t="s">
        <v>33</v>
      </c>
    </row>
    <row r="7" ht="20" customHeight="1" spans="1:4" x14ac:dyDescent="0.25">
      <c r="A7" s="4" t="s">
        <v>34</v>
      </c>
      <c r="B7" s="9">
        <f>=IF(Setup!$B$9="","",MAX(0,Setup!$B$9-B6))</f>
      </c>
      <c r="D7" s="11" t="s">
        <v>35</v>
      </c>
    </row>
    <row r="8" ht="20" customHeight="1" spans="1:4" x14ac:dyDescent="0.25">
      <c r="A8" s="4" t="s">
        <v>36</v>
      </c>
      <c r="B8" s="12">
        <f>=IF(SUM('Session Log'!$H$3:$H$62)&gt;0,SUM('Session Log'!$I$3:$I$62)/SUM('Session Log'!$H$3:$H$62),"")</f>
      </c>
      <c r="D8" s="11" t="s">
        <v>37</v>
      </c>
    </row>
    <row r="9" ht="20" customHeight="1" spans="1:4" x14ac:dyDescent="0.25">
      <c r="A9" s="4" t="s">
        <v>38</v>
      </c>
      <c r="B9" s="8">
        <f>=SUM('Session Log'!$H$3:$H$62)</f>
      </c>
      <c r="D9" s="11" t="s">
        <v>39</v>
      </c>
    </row>
    <row r="10" ht="20" customHeight="1" spans="1:4" x14ac:dyDescent="0.25">
      <c r="A10" s="4" t="s">
        <v>40</v>
      </c>
      <c r="B10" s="8">
        <f>=COUNTIF('Error Log'!$K:$K,"Needs Re-solve")</f>
      </c>
      <c r="D10" s="11" t="s">
        <v>41</v>
      </c>
    </row>
    <row r="11" ht="20" customHeight="1" spans="1:4" x14ac:dyDescent="0.25">
      <c r="A11" s="4" t="s">
        <v>42</v>
      </c>
      <c r="B11" s="8">
        <f>=COUNTIF('Session Log'!$O$3:$O$62,"Complete")</f>
      </c>
      <c r="D11" s="11" t="s">
        <v>43</v>
      </c>
    </row>
    <row r="14" spans="1:1" x14ac:dyDescent="0.25">
      <c r="A14" s="2" t="s">
        <v>44</v>
      </c>
    </row>
    <row r="15" spans="1:4" x14ac:dyDescent="0.25">
      <c r="A15" s="4" t="s">
        <v>45</v>
      </c>
      <c r="B15" s="9">
        <f>=IF(OR(Setup!$B$16="",Setup!$B$5=""),"",MIN(Setup!$B$9,Setup!$B$16*MAX(1,Setup!$B$8-ROUNDUP(Setup!$B$14/7,0)+1)))</f>
      </c>
      <c r="D15" s="11" t="s">
        <v>46</v>
      </c>
    </row>
    <row r="16" spans="1:4" x14ac:dyDescent="0.25">
      <c r="A16" s="4" t="s">
        <v>47</v>
      </c>
      <c r="B16" s="13">
        <f>=IF(B15="","",B6-B15)</f>
      </c>
      <c r="D16" s="11" t="s">
        <v>48</v>
      </c>
    </row>
    <row r="18" spans="1:1" x14ac:dyDescent="0.25">
      <c r="A18" s="2" t="s">
        <v>49</v>
      </c>
    </row>
    <row r="19" spans="1:4" x14ac:dyDescent="0.25">
      <c r="A19" s="5"/>
      <c r="B19" s="11" t="s">
        <v>50</v>
      </c>
      <c r="C19" s="11"/>
      <c r="D19" s="11"/>
    </row>
    <row r="20" spans="1:4" x14ac:dyDescent="0.25">
      <c r="A20" s="5"/>
      <c r="B20" s="11" t="s">
        <v>51</v>
      </c>
      <c r="C20" s="11"/>
      <c r="D20" s="11"/>
    </row>
    <row r="21" spans="1:4" x14ac:dyDescent="0.25">
      <c r="A21" s="5"/>
      <c r="B21" s="11" t="s">
        <v>52</v>
      </c>
      <c r="C21" s="11"/>
      <c r="D21" s="11"/>
    </row>
    <row r="22" spans="1:4" x14ac:dyDescent="0.25">
      <c r="A22" s="5"/>
      <c r="B22" s="11" t="s">
        <v>53</v>
      </c>
      <c r="C22" s="11"/>
      <c r="D22" s="11"/>
    </row>
  </sheetData>
  <mergeCells count="5">
    <mergeCell ref="A1:D1"/>
    <mergeCell ref="B19:D19"/>
    <mergeCell ref="B20:D20"/>
    <mergeCell ref="B21:D21"/>
    <mergeCell ref="B22:D22"/>
  </mergeCells>
  <dataValidations count="1">
    <dataValidation type="list" allowBlank="1" sqref="A19:A22">
      <formula1>"Yes,No"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pane xSplit="1" ySplit="2" topLeftCell="B3" activePane="bottomRight" state="frozen"/>
      <selection pane="bottomRight"/>
    </sheetView>
  </sheetViews>
  <sheetFormatPr defaultRowHeight="15" outlineLevelRow="0" outlineLevelCol="0" x14ac:dyDescent="55"/>
  <cols>
    <col min="1" max="1" width="7" customWidth="1"/>
    <col min="2" max="2" width="12" customWidth="1"/>
    <col min="3" max="3" width="11" customWidth="1"/>
    <col min="4" max="4" width="34" customWidth="1"/>
    <col min="5" max="5" width="8" customWidth="1"/>
    <col min="6" max="6" width="46" customWidth="1"/>
    <col min="7" max="7" width="14" customWidth="1"/>
    <col min="8" max="9" width="26" customWidth="1"/>
  </cols>
  <sheetData>
    <row r="1" ht="46" customHeight="1" spans="1:9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</row>
    <row r="2" ht="30" customHeight="1" spans="1:9" x14ac:dyDescent="0.25">
      <c r="A2" s="14" t="s">
        <v>55</v>
      </c>
      <c r="B2" s="14" t="s">
        <v>56</v>
      </c>
      <c r="C2" s="14" t="s">
        <v>57</v>
      </c>
      <c r="D2" s="14" t="s">
        <v>58</v>
      </c>
      <c r="E2" s="14" t="s">
        <v>59</v>
      </c>
      <c r="F2" s="14" t="s">
        <v>60</v>
      </c>
      <c r="G2" s="14" t="s">
        <v>61</v>
      </c>
      <c r="H2" s="14" t="s">
        <v>62</v>
      </c>
      <c r="I2" s="14" t="s">
        <v>63</v>
      </c>
    </row>
    <row r="3" ht="26" customHeight="1" spans="1:9" x14ac:dyDescent="0.25">
      <c r="A3" s="15">
        <v>1</v>
      </c>
      <c r="B3" s="16">
        <f>=IF(Setup!$B$5="","",Setup!$B$5-(12-A3+1)*7)</f>
      </c>
      <c r="C3" s="17" t="s">
        <v>64</v>
      </c>
      <c r="D3" s="5"/>
      <c r="E3" s="18"/>
      <c r="F3" s="19" t="s">
        <v>65</v>
      </c>
      <c r="G3" s="5"/>
      <c r="H3" s="5"/>
      <c r="I3" s="5"/>
    </row>
    <row r="4" ht="26" customHeight="1" spans="1:9" x14ac:dyDescent="0.25">
      <c r="A4" s="15">
        <v>2</v>
      </c>
      <c r="B4" s="16">
        <f>=IF(Setup!$B$5="","",Setup!$B$5-(12-A4+1)*7)</f>
      </c>
      <c r="C4" s="17" t="s">
        <v>64</v>
      </c>
      <c r="D4" s="5"/>
      <c r="E4" s="18"/>
      <c r="F4" s="19" t="s">
        <v>65</v>
      </c>
      <c r="G4" s="5"/>
      <c r="H4" s="5"/>
      <c r="I4" s="5"/>
    </row>
    <row r="5" ht="26" customHeight="1" spans="1:9" x14ac:dyDescent="0.25">
      <c r="A5" s="15">
        <v>3</v>
      </c>
      <c r="B5" s="16">
        <f>=IF(Setup!$B$5="","",Setup!$B$5-(12-A5+1)*7)</f>
      </c>
      <c r="C5" s="17" t="s">
        <v>64</v>
      </c>
      <c r="D5" s="5"/>
      <c r="E5" s="18"/>
      <c r="F5" s="19" t="s">
        <v>65</v>
      </c>
      <c r="G5" s="5"/>
      <c r="H5" s="5"/>
      <c r="I5" s="5"/>
    </row>
    <row r="6" ht="26" customHeight="1" spans="1:9" x14ac:dyDescent="0.25">
      <c r="A6" s="15">
        <v>4</v>
      </c>
      <c r="B6" s="16">
        <f>=IF(Setup!$B$5="","",Setup!$B$5-(12-A6+1)*7)</f>
      </c>
      <c r="C6" s="17" t="s">
        <v>64</v>
      </c>
      <c r="D6" s="5"/>
      <c r="E6" s="18"/>
      <c r="F6" s="19" t="s">
        <v>65</v>
      </c>
      <c r="G6" s="5"/>
      <c r="H6" s="5"/>
      <c r="I6" s="5"/>
    </row>
    <row r="7" ht="26" customHeight="1" spans="1:9" x14ac:dyDescent="0.25">
      <c r="A7" s="15">
        <v>5</v>
      </c>
      <c r="B7" s="16">
        <f>=IF(Setup!$B$5="","",Setup!$B$5-(12-A7+1)*7)</f>
      </c>
      <c r="C7" s="17" t="s">
        <v>64</v>
      </c>
      <c r="D7" s="5"/>
      <c r="E7" s="18"/>
      <c r="F7" s="19" t="s">
        <v>65</v>
      </c>
      <c r="G7" s="5"/>
      <c r="H7" s="5"/>
      <c r="I7" s="5"/>
    </row>
    <row r="8" ht="26" customHeight="1" spans="1:9" x14ac:dyDescent="0.25">
      <c r="A8" s="15">
        <v>6</v>
      </c>
      <c r="B8" s="16">
        <f>=IF(Setup!$B$5="","",Setup!$B$5-(12-A8+1)*7)</f>
      </c>
      <c r="C8" s="17" t="s">
        <v>64</v>
      </c>
      <c r="D8" s="5"/>
      <c r="E8" s="18"/>
      <c r="F8" s="19" t="s">
        <v>65</v>
      </c>
      <c r="G8" s="5"/>
      <c r="H8" s="5"/>
      <c r="I8" s="5"/>
    </row>
    <row r="9" ht="26" customHeight="1" spans="1:9" x14ac:dyDescent="0.25">
      <c r="A9" s="15">
        <v>7</v>
      </c>
      <c r="B9" s="16">
        <f>=IF(Setup!$B$5="","",Setup!$B$5-(12-A9+1)*7)</f>
      </c>
      <c r="C9" s="17" t="s">
        <v>66</v>
      </c>
      <c r="D9" s="5"/>
      <c r="E9" s="18"/>
      <c r="F9" s="19" t="s">
        <v>67</v>
      </c>
      <c r="G9" s="5"/>
      <c r="H9" s="5"/>
      <c r="I9" s="5"/>
    </row>
    <row r="10" ht="26" customHeight="1" spans="1:9" x14ac:dyDescent="0.25">
      <c r="A10" s="15">
        <v>8</v>
      </c>
      <c r="B10" s="16">
        <f>=IF(Setup!$B$5="","",Setup!$B$5-(12-A10+1)*7)</f>
      </c>
      <c r="C10" s="17" t="s">
        <v>66</v>
      </c>
      <c r="D10" s="5"/>
      <c r="E10" s="18"/>
      <c r="F10" s="19" t="s">
        <v>67</v>
      </c>
      <c r="G10" s="5"/>
      <c r="H10" s="5"/>
      <c r="I10" s="5"/>
    </row>
    <row r="11" ht="26" customHeight="1" spans="1:9" x14ac:dyDescent="0.25">
      <c r="A11" s="15">
        <v>9</v>
      </c>
      <c r="B11" s="16">
        <f>=IF(Setup!$B$5="","",Setup!$B$5-(12-A11+1)*7)</f>
      </c>
      <c r="C11" s="17" t="s">
        <v>66</v>
      </c>
      <c r="D11" s="5"/>
      <c r="E11" s="18"/>
      <c r="F11" s="19" t="s">
        <v>67</v>
      </c>
      <c r="G11" s="5"/>
      <c r="H11" s="5"/>
      <c r="I11" s="5"/>
    </row>
    <row r="12" ht="26" customHeight="1" spans="1:9" x14ac:dyDescent="0.25">
      <c r="A12" s="15">
        <v>10</v>
      </c>
      <c r="B12" s="16">
        <f>=IF(Setup!$B$5="","",Setup!$B$5-(12-A12+1)*7)</f>
      </c>
      <c r="C12" s="17" t="s">
        <v>68</v>
      </c>
      <c r="D12" s="5"/>
      <c r="E12" s="18"/>
      <c r="F12" s="19" t="s">
        <v>69</v>
      </c>
      <c r="G12" s="5"/>
      <c r="H12" s="5"/>
      <c r="I12" s="5"/>
    </row>
    <row r="13" ht="26" customHeight="1" spans="1:9" x14ac:dyDescent="0.25">
      <c r="A13" s="15">
        <v>11</v>
      </c>
      <c r="B13" s="16">
        <f>=IF(Setup!$B$5="","",Setup!$B$5-(12-A13+1)*7)</f>
      </c>
      <c r="C13" s="17" t="s">
        <v>68</v>
      </c>
      <c r="D13" s="5"/>
      <c r="E13" s="18"/>
      <c r="F13" s="19" t="s">
        <v>69</v>
      </c>
      <c r="G13" s="5"/>
      <c r="H13" s="5"/>
      <c r="I13" s="5"/>
    </row>
    <row r="14" ht="26" customHeight="1" spans="1:9" x14ac:dyDescent="0.25">
      <c r="A14" s="15">
        <v>12</v>
      </c>
      <c r="B14" s="16">
        <f>=IF(Setup!$B$5="","",Setup!$B$5-(12-A14+1)*7)</f>
      </c>
      <c r="C14" s="20" t="s">
        <v>70</v>
      </c>
      <c r="D14" s="5"/>
      <c r="E14" s="18"/>
      <c r="F14" s="19" t="s">
        <v>71</v>
      </c>
      <c r="G14" s="5"/>
      <c r="H14" s="5"/>
      <c r="I14" s="5"/>
    </row>
    <row r="15" ht="22" customHeight="1" spans="1:6" x14ac:dyDescent="0.25">
      <c r="A15" s="21" t="s">
        <v>72</v>
      </c>
      <c r="B15" s="21"/>
      <c r="C15" s="21"/>
      <c r="D15" s="21"/>
      <c r="E15" s="22">
        <f>=SUM(E3:E14)</f>
      </c>
      <c r="F15" s="21">
        <f>=IF(Setup!$B$16="","",TEXT(Setup!$B$16,"0.0")&amp;" h per full-load week from Setup")</f>
      </c>
    </row>
  </sheetData>
  <autoFilter ref="A2:I14"/>
  <mergeCells count="2">
    <mergeCell ref="A1:I1"/>
    <mergeCell ref="A15:D15"/>
  </mergeCells>
  <dataValidations count="2">
    <dataValidation type="list" allowBlank="1" sqref="G10:G14">
      <formula1>"Not Started,In Progress,Blocked,Complete"</formula1>
    </dataValidation>
    <dataValidation type="list" allowBlank="1" sqref="G3:G14">
      <formula1>"Not Started,In Progress,Blocked,Complete"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pane xSplit="1" ySplit="2" topLeftCell="B3" activePane="bottomRight" state="frozen"/>
      <selection pane="bottomRight"/>
    </sheetView>
  </sheetViews>
  <sheetFormatPr defaultRowHeight="15" outlineLevelRow="0" outlineLevelCol="0" x14ac:dyDescent="55"/>
  <cols>
    <col min="1" max="1" width="7" customWidth="1"/>
    <col min="2" max="2" width="12" customWidth="1"/>
    <col min="3" max="3" width="11" customWidth="1"/>
    <col min="4" max="4" width="34" customWidth="1"/>
    <col min="5" max="5" width="8" customWidth="1"/>
    <col min="6" max="6" width="46" customWidth="1"/>
    <col min="7" max="7" width="14" customWidth="1"/>
    <col min="8" max="9" width="26" customWidth="1"/>
  </cols>
  <sheetData>
    <row r="1" ht="46" customHeight="1" spans="1:9" x14ac:dyDescent="0.25">
      <c r="A1" s="1" t="s">
        <v>73</v>
      </c>
      <c r="B1" s="1"/>
      <c r="C1" s="1"/>
      <c r="D1" s="1"/>
      <c r="E1" s="1"/>
      <c r="F1" s="1"/>
      <c r="G1" s="1"/>
      <c r="H1" s="1"/>
      <c r="I1" s="1"/>
    </row>
    <row r="2" ht="30" customHeight="1" spans="1:9" x14ac:dyDescent="0.25">
      <c r="A2" s="14" t="s">
        <v>55</v>
      </c>
      <c r="B2" s="14" t="s">
        <v>56</v>
      </c>
      <c r="C2" s="14" t="s">
        <v>57</v>
      </c>
      <c r="D2" s="14" t="s">
        <v>58</v>
      </c>
      <c r="E2" s="14" t="s">
        <v>59</v>
      </c>
      <c r="F2" s="14" t="s">
        <v>60</v>
      </c>
      <c r="G2" s="14" t="s">
        <v>61</v>
      </c>
      <c r="H2" s="14" t="s">
        <v>62</v>
      </c>
      <c r="I2" s="14" t="s">
        <v>63</v>
      </c>
    </row>
    <row r="3" ht="26" customHeight="1" spans="1:9" x14ac:dyDescent="0.25">
      <c r="A3" s="15">
        <v>1</v>
      </c>
      <c r="B3" s="16">
        <f>=IF(Setup!$B$5="","",Setup!$B$5-(24-A3+1)*7)</f>
      </c>
      <c r="C3" s="17" t="s">
        <v>64</v>
      </c>
      <c r="D3" s="5"/>
      <c r="E3" s="18"/>
      <c r="F3" s="19" t="s">
        <v>65</v>
      </c>
      <c r="G3" s="5"/>
      <c r="H3" s="5"/>
      <c r="I3" s="5"/>
    </row>
    <row r="4" ht="26" customHeight="1" spans="1:9" x14ac:dyDescent="0.25">
      <c r="A4" s="15">
        <v>2</v>
      </c>
      <c r="B4" s="16">
        <f>=IF(Setup!$B$5="","",Setup!$B$5-(24-A4+1)*7)</f>
      </c>
      <c r="C4" s="17" t="s">
        <v>64</v>
      </c>
      <c r="D4" s="5"/>
      <c r="E4" s="18"/>
      <c r="F4" s="19" t="s">
        <v>65</v>
      </c>
      <c r="G4" s="5"/>
      <c r="H4" s="5"/>
      <c r="I4" s="5"/>
    </row>
    <row r="5" ht="26" customHeight="1" spans="1:9" x14ac:dyDescent="0.25">
      <c r="A5" s="15">
        <v>3</v>
      </c>
      <c r="B5" s="16">
        <f>=IF(Setup!$B$5="","",Setup!$B$5-(24-A5+1)*7)</f>
      </c>
      <c r="C5" s="17" t="s">
        <v>64</v>
      </c>
      <c r="D5" s="5"/>
      <c r="E5" s="18"/>
      <c r="F5" s="19" t="s">
        <v>65</v>
      </c>
      <c r="G5" s="5"/>
      <c r="H5" s="5"/>
      <c r="I5" s="5"/>
    </row>
    <row r="6" ht="26" customHeight="1" spans="1:9" x14ac:dyDescent="0.25">
      <c r="A6" s="15">
        <v>4</v>
      </c>
      <c r="B6" s="16">
        <f>=IF(Setup!$B$5="","",Setup!$B$5-(24-A6+1)*7)</f>
      </c>
      <c r="C6" s="17" t="s">
        <v>64</v>
      </c>
      <c r="D6" s="5"/>
      <c r="E6" s="18"/>
      <c r="F6" s="19" t="s">
        <v>65</v>
      </c>
      <c r="G6" s="5"/>
      <c r="H6" s="5"/>
      <c r="I6" s="5"/>
    </row>
    <row r="7" ht="26" customHeight="1" spans="1:9" x14ac:dyDescent="0.25">
      <c r="A7" s="15">
        <v>5</v>
      </c>
      <c r="B7" s="16">
        <f>=IF(Setup!$B$5="","",Setup!$B$5-(24-A7+1)*7)</f>
      </c>
      <c r="C7" s="17" t="s">
        <v>64</v>
      </c>
      <c r="D7" s="5"/>
      <c r="E7" s="18"/>
      <c r="F7" s="19" t="s">
        <v>65</v>
      </c>
      <c r="G7" s="5"/>
      <c r="H7" s="5"/>
      <c r="I7" s="5"/>
    </row>
    <row r="8" ht="26" customHeight="1" spans="1:9" x14ac:dyDescent="0.25">
      <c r="A8" s="15">
        <v>6</v>
      </c>
      <c r="B8" s="16">
        <f>=IF(Setup!$B$5="","",Setup!$B$5-(24-A8+1)*7)</f>
      </c>
      <c r="C8" s="17" t="s">
        <v>64</v>
      </c>
      <c r="D8" s="5"/>
      <c r="E8" s="18"/>
      <c r="F8" s="19" t="s">
        <v>65</v>
      </c>
      <c r="G8" s="5"/>
      <c r="H8" s="5"/>
      <c r="I8" s="5"/>
    </row>
    <row r="9" ht="26" customHeight="1" spans="1:9" x14ac:dyDescent="0.25">
      <c r="A9" s="15">
        <v>7</v>
      </c>
      <c r="B9" s="16">
        <f>=IF(Setup!$B$5="","",Setup!$B$5-(24-A9+1)*7)</f>
      </c>
      <c r="C9" s="17" t="s">
        <v>64</v>
      </c>
      <c r="D9" s="5"/>
      <c r="E9" s="18"/>
      <c r="F9" s="19" t="s">
        <v>65</v>
      </c>
      <c r="G9" s="5"/>
      <c r="H9" s="5"/>
      <c r="I9" s="5"/>
    </row>
    <row r="10" ht="26" customHeight="1" spans="1:9" x14ac:dyDescent="0.25">
      <c r="A10" s="15">
        <v>8</v>
      </c>
      <c r="B10" s="16">
        <f>=IF(Setup!$B$5="","",Setup!$B$5-(24-A10+1)*7)</f>
      </c>
      <c r="C10" s="17" t="s">
        <v>64</v>
      </c>
      <c r="D10" s="5"/>
      <c r="E10" s="18"/>
      <c r="F10" s="19" t="s">
        <v>65</v>
      </c>
      <c r="G10" s="5"/>
      <c r="H10" s="5"/>
      <c r="I10" s="5"/>
    </row>
    <row r="11" ht="26" customHeight="1" spans="1:9" x14ac:dyDescent="0.25">
      <c r="A11" s="15">
        <v>9</v>
      </c>
      <c r="B11" s="16">
        <f>=IF(Setup!$B$5="","",Setup!$B$5-(24-A11+1)*7)</f>
      </c>
      <c r="C11" s="17" t="s">
        <v>64</v>
      </c>
      <c r="D11" s="5"/>
      <c r="E11" s="18"/>
      <c r="F11" s="19" t="s">
        <v>65</v>
      </c>
      <c r="G11" s="5"/>
      <c r="H11" s="5"/>
      <c r="I11" s="5"/>
    </row>
    <row r="12" ht="26" customHeight="1" spans="1:9" x14ac:dyDescent="0.25">
      <c r="A12" s="15">
        <v>10</v>
      </c>
      <c r="B12" s="16">
        <f>=IF(Setup!$B$5="","",Setup!$B$5-(24-A12+1)*7)</f>
      </c>
      <c r="C12" s="17" t="s">
        <v>64</v>
      </c>
      <c r="D12" s="5"/>
      <c r="E12" s="18"/>
      <c r="F12" s="19" t="s">
        <v>65</v>
      </c>
      <c r="G12" s="5"/>
      <c r="H12" s="5"/>
      <c r="I12" s="5"/>
    </row>
    <row r="13" ht="26" customHeight="1" spans="1:9" x14ac:dyDescent="0.25">
      <c r="A13" s="15">
        <v>11</v>
      </c>
      <c r="B13" s="16">
        <f>=IF(Setup!$B$5="","",Setup!$B$5-(24-A13+1)*7)</f>
      </c>
      <c r="C13" s="17" t="s">
        <v>64</v>
      </c>
      <c r="D13" s="5"/>
      <c r="E13" s="18"/>
      <c r="F13" s="19" t="s">
        <v>65</v>
      </c>
      <c r="G13" s="5"/>
      <c r="H13" s="5"/>
      <c r="I13" s="5"/>
    </row>
    <row r="14" ht="26" customHeight="1" spans="1:9" x14ac:dyDescent="0.25">
      <c r="A14" s="15">
        <v>12</v>
      </c>
      <c r="B14" s="16">
        <f>=IF(Setup!$B$5="","",Setup!$B$5-(24-A14+1)*7)</f>
      </c>
      <c r="C14" s="17" t="s">
        <v>64</v>
      </c>
      <c r="D14" s="5"/>
      <c r="E14" s="18"/>
      <c r="F14" s="19" t="s">
        <v>65</v>
      </c>
      <c r="G14" s="5"/>
      <c r="H14" s="5"/>
      <c r="I14" s="5"/>
    </row>
    <row r="15" ht="26" customHeight="1" spans="1:9" x14ac:dyDescent="0.25">
      <c r="A15" s="15">
        <v>13</v>
      </c>
      <c r="B15" s="16">
        <f>=IF(Setup!$B$5="","",Setup!$B$5-(24-A15+1)*7)</f>
      </c>
      <c r="C15" s="17" t="s">
        <v>66</v>
      </c>
      <c r="D15" s="5"/>
      <c r="E15" s="18"/>
      <c r="F15" s="19" t="s">
        <v>67</v>
      </c>
      <c r="G15" s="5"/>
      <c r="H15" s="5"/>
      <c r="I15" s="5"/>
    </row>
    <row r="16" ht="26" customHeight="1" spans="1:9" x14ac:dyDescent="0.25">
      <c r="A16" s="15">
        <v>14</v>
      </c>
      <c r="B16" s="16">
        <f>=IF(Setup!$B$5="","",Setup!$B$5-(24-A16+1)*7)</f>
      </c>
      <c r="C16" s="17" t="s">
        <v>66</v>
      </c>
      <c r="D16" s="5"/>
      <c r="E16" s="18"/>
      <c r="F16" s="19" t="s">
        <v>67</v>
      </c>
      <c r="G16" s="5"/>
      <c r="H16" s="5"/>
      <c r="I16" s="5"/>
    </row>
    <row r="17" ht="26" customHeight="1" spans="1:9" x14ac:dyDescent="0.25">
      <c r="A17" s="15">
        <v>15</v>
      </c>
      <c r="B17" s="16">
        <f>=IF(Setup!$B$5="","",Setup!$B$5-(24-A17+1)*7)</f>
      </c>
      <c r="C17" s="17" t="s">
        <v>66</v>
      </c>
      <c r="D17" s="5"/>
      <c r="E17" s="18"/>
      <c r="F17" s="19" t="s">
        <v>67</v>
      </c>
      <c r="G17" s="5"/>
      <c r="H17" s="5"/>
      <c r="I17" s="5"/>
    </row>
    <row r="18" ht="26" customHeight="1" spans="1:9" x14ac:dyDescent="0.25">
      <c r="A18" s="15">
        <v>16</v>
      </c>
      <c r="B18" s="16">
        <f>=IF(Setup!$B$5="","",Setup!$B$5-(24-A18+1)*7)</f>
      </c>
      <c r="C18" s="17" t="s">
        <v>66</v>
      </c>
      <c r="D18" s="5"/>
      <c r="E18" s="18"/>
      <c r="F18" s="19" t="s">
        <v>67</v>
      </c>
      <c r="G18" s="5"/>
      <c r="H18" s="5"/>
      <c r="I18" s="5"/>
    </row>
    <row r="19" ht="26" customHeight="1" spans="1:9" x14ac:dyDescent="0.25">
      <c r="A19" s="15">
        <v>17</v>
      </c>
      <c r="B19" s="16">
        <f>=IF(Setup!$B$5="","",Setup!$B$5-(24-A19+1)*7)</f>
      </c>
      <c r="C19" s="17" t="s">
        <v>66</v>
      </c>
      <c r="D19" s="5"/>
      <c r="E19" s="18"/>
      <c r="F19" s="19" t="s">
        <v>67</v>
      </c>
      <c r="G19" s="5"/>
      <c r="H19" s="5"/>
      <c r="I19" s="5"/>
    </row>
    <row r="20" ht="26" customHeight="1" spans="1:9" x14ac:dyDescent="0.25">
      <c r="A20" s="15">
        <v>18</v>
      </c>
      <c r="B20" s="16">
        <f>=IF(Setup!$B$5="","",Setup!$B$5-(24-A20+1)*7)</f>
      </c>
      <c r="C20" s="17" t="s">
        <v>66</v>
      </c>
      <c r="D20" s="5"/>
      <c r="E20" s="18"/>
      <c r="F20" s="19" t="s">
        <v>67</v>
      </c>
      <c r="G20" s="5"/>
      <c r="H20" s="5"/>
      <c r="I20" s="5"/>
    </row>
    <row r="21" ht="26" customHeight="1" spans="1:9" x14ac:dyDescent="0.25">
      <c r="A21" s="15">
        <v>19</v>
      </c>
      <c r="B21" s="16">
        <f>=IF(Setup!$B$5="","",Setup!$B$5-(24-A21+1)*7)</f>
      </c>
      <c r="C21" s="17" t="s">
        <v>68</v>
      </c>
      <c r="D21" s="5"/>
      <c r="E21" s="18"/>
      <c r="F21" s="19" t="s">
        <v>69</v>
      </c>
      <c r="G21" s="5"/>
      <c r="H21" s="5"/>
      <c r="I21" s="5"/>
    </row>
    <row r="22" ht="26" customHeight="1" spans="1:9" x14ac:dyDescent="0.25">
      <c r="A22" s="15">
        <v>20</v>
      </c>
      <c r="B22" s="16">
        <f>=IF(Setup!$B$5="","",Setup!$B$5-(24-A22+1)*7)</f>
      </c>
      <c r="C22" s="17" t="s">
        <v>68</v>
      </c>
      <c r="D22" s="5"/>
      <c r="E22" s="18"/>
      <c r="F22" s="19" t="s">
        <v>69</v>
      </c>
      <c r="G22" s="5"/>
      <c r="H22" s="5"/>
      <c r="I22" s="5"/>
    </row>
    <row r="23" ht="26" customHeight="1" spans="1:9" x14ac:dyDescent="0.25">
      <c r="A23" s="15">
        <v>21</v>
      </c>
      <c r="B23" s="16">
        <f>=IF(Setup!$B$5="","",Setup!$B$5-(24-A23+1)*7)</f>
      </c>
      <c r="C23" s="17" t="s">
        <v>68</v>
      </c>
      <c r="D23" s="5"/>
      <c r="E23" s="18"/>
      <c r="F23" s="19" t="s">
        <v>69</v>
      </c>
      <c r="G23" s="5"/>
      <c r="H23" s="5"/>
      <c r="I23" s="5"/>
    </row>
    <row r="24" ht="26" customHeight="1" spans="1:9" x14ac:dyDescent="0.25">
      <c r="A24" s="15">
        <v>22</v>
      </c>
      <c r="B24" s="16">
        <f>=IF(Setup!$B$5="","",Setup!$B$5-(24-A24+1)*7)</f>
      </c>
      <c r="C24" s="17" t="s">
        <v>68</v>
      </c>
      <c r="D24" s="5"/>
      <c r="E24" s="18"/>
      <c r="F24" s="19" t="s">
        <v>69</v>
      </c>
      <c r="G24" s="5"/>
      <c r="H24" s="5"/>
      <c r="I24" s="5"/>
    </row>
    <row r="25" ht="26" customHeight="1" spans="1:9" x14ac:dyDescent="0.25">
      <c r="A25" s="15">
        <v>23</v>
      </c>
      <c r="B25" s="16">
        <f>=IF(Setup!$B$5="","",Setup!$B$5-(24-A25+1)*7)</f>
      </c>
      <c r="C25" s="20" t="s">
        <v>70</v>
      </c>
      <c r="D25" s="5"/>
      <c r="E25" s="18"/>
      <c r="F25" s="19" t="s">
        <v>71</v>
      </c>
      <c r="G25" s="5"/>
      <c r="H25" s="5"/>
      <c r="I25" s="5"/>
    </row>
    <row r="26" ht="26" customHeight="1" spans="1:9" x14ac:dyDescent="0.25">
      <c r="A26" s="15">
        <v>24</v>
      </c>
      <c r="B26" s="16">
        <f>=IF(Setup!$B$5="","",Setup!$B$5-(24-A26+1)*7)</f>
      </c>
      <c r="C26" s="20" t="s">
        <v>70</v>
      </c>
      <c r="D26" s="5"/>
      <c r="E26" s="18"/>
      <c r="F26" s="19" t="s">
        <v>71</v>
      </c>
      <c r="G26" s="5"/>
      <c r="H26" s="5"/>
      <c r="I26" s="5"/>
    </row>
    <row r="27" ht="22" customHeight="1" spans="1:6" x14ac:dyDescent="0.25">
      <c r="A27" s="21" t="s">
        <v>72</v>
      </c>
      <c r="B27" s="21"/>
      <c r="C27" s="21"/>
      <c r="D27" s="21"/>
      <c r="E27" s="22">
        <f>=SUM(E3:E26)</f>
      </c>
      <c r="F27" s="21">
        <f>=IF(Setup!$B$16="","",TEXT(Setup!$B$16,"0.0")&amp;" h per full-load week from Setup")</f>
      </c>
    </row>
  </sheetData>
  <autoFilter ref="A2:I26"/>
  <mergeCells count="2">
    <mergeCell ref="A1:I1"/>
    <mergeCell ref="A27:D27"/>
  </mergeCells>
  <dataValidations count="2">
    <dataValidation type="list" allowBlank="1" sqref="G10:G26">
      <formula1>"Not Started,In Progress,Blocked,Complete"</formula1>
    </dataValidation>
    <dataValidation type="list" allowBlank="1" sqref="G3:G26">
      <formula1>"Not Started,In Progress,Blocked,Complete"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pane xSplit="1" ySplit="2" topLeftCell="B3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7" customWidth="1"/>
    <col min="4" max="4" width="28" customWidth="1"/>
    <col min="5" max="5" width="24" customWidth="1"/>
    <col min="6" max="6" width="11" customWidth="1"/>
    <col min="7" max="7" width="10" customWidth="1"/>
    <col min="8" max="8" width="11" customWidth="1"/>
    <col min="10" max="10" width="10" customWidth="1"/>
    <col min="11" max="11" width="12" customWidth="1"/>
    <col min="12" max="12" width="11" customWidth="1"/>
    <col min="13" max="13" width="13" customWidth="1"/>
    <col min="14" max="14" width="22" customWidth="1"/>
    <col min="15" max="15" width="13" customWidth="1"/>
    <col min="16" max="16" width="30" customWidth="1"/>
  </cols>
  <sheetData>
    <row r="1" ht="46" customHeight="1" spans="1:16" x14ac:dyDescent="0.25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0" customHeight="1" spans="1:16" x14ac:dyDescent="0.25">
      <c r="A2" s="14" t="s">
        <v>75</v>
      </c>
      <c r="B2" s="14" t="s">
        <v>76</v>
      </c>
      <c r="C2" s="14" t="s">
        <v>55</v>
      </c>
      <c r="D2" s="14" t="s">
        <v>77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4" t="s">
        <v>83</v>
      </c>
      <c r="K2" s="14" t="s">
        <v>84</v>
      </c>
      <c r="L2" s="14" t="s">
        <v>85</v>
      </c>
      <c r="M2" s="14" t="s">
        <v>86</v>
      </c>
      <c r="N2" s="14" t="s">
        <v>87</v>
      </c>
      <c r="O2" s="14" t="s">
        <v>61</v>
      </c>
      <c r="P2" s="14" t="s">
        <v>88</v>
      </c>
    </row>
    <row r="3" spans="1:16" x14ac:dyDescent="0.25">
      <c r="A3" s="23">
        <v>1</v>
      </c>
      <c r="B3" s="6"/>
      <c r="C3" s="7"/>
      <c r="D3" s="5"/>
      <c r="E3" s="5"/>
      <c r="F3" s="18"/>
      <c r="G3" s="18"/>
      <c r="H3" s="7"/>
      <c r="I3" s="7"/>
      <c r="J3" s="12">
        <f>=IF(H3&gt;0,I3/H3,"")</f>
      </c>
      <c r="K3" s="5"/>
      <c r="L3" s="5"/>
      <c r="M3" s="6"/>
      <c r="N3" s="5"/>
      <c r="O3" s="5"/>
      <c r="P3" s="5"/>
    </row>
    <row r="4" spans="1:16" x14ac:dyDescent="0.25">
      <c r="A4" s="23">
        <v>2</v>
      </c>
      <c r="B4" s="6"/>
      <c r="C4" s="7"/>
      <c r="D4" s="5"/>
      <c r="E4" s="5"/>
      <c r="F4" s="18"/>
      <c r="G4" s="18"/>
      <c r="H4" s="7"/>
      <c r="I4" s="7"/>
      <c r="J4" s="12">
        <f>=IF(H4&gt;0,I4/H4,"")</f>
      </c>
      <c r="K4" s="5"/>
      <c r="L4" s="5"/>
      <c r="M4" s="6"/>
      <c r="N4" s="5"/>
      <c r="O4" s="5"/>
      <c r="P4" s="5"/>
    </row>
    <row r="5" spans="1:16" x14ac:dyDescent="0.25">
      <c r="A5" s="23">
        <v>3</v>
      </c>
      <c r="B5" s="6"/>
      <c r="C5" s="7"/>
      <c r="D5" s="5"/>
      <c r="E5" s="5"/>
      <c r="F5" s="18"/>
      <c r="G5" s="18"/>
      <c r="H5" s="7"/>
      <c r="I5" s="7"/>
      <c r="J5" s="12">
        <f>=IF(H5&gt;0,I5/H5,"")</f>
      </c>
      <c r="K5" s="5"/>
      <c r="L5" s="5"/>
      <c r="M5" s="6"/>
      <c r="N5" s="5"/>
      <c r="O5" s="5"/>
      <c r="P5" s="5"/>
    </row>
    <row r="6" spans="1:16" x14ac:dyDescent="0.25">
      <c r="A6" s="23">
        <v>4</v>
      </c>
      <c r="B6" s="6"/>
      <c r="C6" s="7"/>
      <c r="D6" s="5"/>
      <c r="E6" s="5"/>
      <c r="F6" s="18"/>
      <c r="G6" s="18"/>
      <c r="H6" s="7"/>
      <c r="I6" s="7"/>
      <c r="J6" s="12">
        <f>=IF(H6&gt;0,I6/H6,"")</f>
      </c>
      <c r="K6" s="5"/>
      <c r="L6" s="5"/>
      <c r="M6" s="6"/>
      <c r="N6" s="5"/>
      <c r="O6" s="5"/>
      <c r="P6" s="5"/>
    </row>
    <row r="7" spans="1:16" x14ac:dyDescent="0.25">
      <c r="A7" s="23">
        <v>5</v>
      </c>
      <c r="B7" s="6"/>
      <c r="C7" s="7"/>
      <c r="D7" s="5"/>
      <c r="E7" s="5"/>
      <c r="F7" s="18"/>
      <c r="G7" s="18"/>
      <c r="H7" s="7"/>
      <c r="I7" s="7"/>
      <c r="J7" s="12">
        <f>=IF(H7&gt;0,I7/H7,"")</f>
      </c>
      <c r="K7" s="5"/>
      <c r="L7" s="5"/>
      <c r="M7" s="6"/>
      <c r="N7" s="5"/>
      <c r="O7" s="5"/>
      <c r="P7" s="5"/>
    </row>
    <row r="8" spans="1:16" x14ac:dyDescent="0.25">
      <c r="A8" s="23">
        <v>6</v>
      </c>
      <c r="B8" s="6"/>
      <c r="C8" s="7"/>
      <c r="D8" s="5"/>
      <c r="E8" s="5"/>
      <c r="F8" s="18"/>
      <c r="G8" s="18"/>
      <c r="H8" s="7"/>
      <c r="I8" s="7"/>
      <c r="J8" s="12">
        <f>=IF(H8&gt;0,I8/H8,"")</f>
      </c>
      <c r="K8" s="5"/>
      <c r="L8" s="5"/>
      <c r="M8" s="6"/>
      <c r="N8" s="5"/>
      <c r="O8" s="5"/>
      <c r="P8" s="5"/>
    </row>
    <row r="9" spans="1:16" x14ac:dyDescent="0.25">
      <c r="A9" s="23">
        <v>7</v>
      </c>
      <c r="B9" s="6"/>
      <c r="C9" s="7"/>
      <c r="D9" s="5"/>
      <c r="E9" s="5"/>
      <c r="F9" s="18"/>
      <c r="G9" s="18"/>
      <c r="H9" s="7"/>
      <c r="I9" s="7"/>
      <c r="J9" s="12">
        <f>=IF(H9&gt;0,I9/H9,"")</f>
      </c>
      <c r="K9" s="5"/>
      <c r="L9" s="5"/>
      <c r="M9" s="6"/>
      <c r="N9" s="5"/>
      <c r="O9" s="5"/>
      <c r="P9" s="5"/>
    </row>
    <row r="10" spans="1:16" x14ac:dyDescent="0.25">
      <c r="A10" s="23">
        <v>8</v>
      </c>
      <c r="B10" s="6"/>
      <c r="C10" s="7"/>
      <c r="D10" s="5"/>
      <c r="E10" s="5"/>
      <c r="F10" s="18"/>
      <c r="G10" s="18"/>
      <c r="H10" s="7"/>
      <c r="I10" s="7"/>
      <c r="J10" s="12">
        <f>=IF(H10&gt;0,I10/H10,"")</f>
      </c>
      <c r="K10" s="5"/>
      <c r="L10" s="5"/>
      <c r="M10" s="6"/>
      <c r="N10" s="5"/>
      <c r="O10" s="5"/>
      <c r="P10" s="5"/>
    </row>
    <row r="11" spans="1:16" x14ac:dyDescent="0.25">
      <c r="A11" s="23">
        <v>9</v>
      </c>
      <c r="B11" s="6"/>
      <c r="C11" s="7"/>
      <c r="D11" s="5"/>
      <c r="E11" s="5"/>
      <c r="F11" s="18"/>
      <c r="G11" s="18"/>
      <c r="H11" s="7"/>
      <c r="I11" s="7"/>
      <c r="J11" s="12">
        <f>=IF(H11&gt;0,I11/H11,"")</f>
      </c>
      <c r="K11" s="5"/>
      <c r="L11" s="5"/>
      <c r="M11" s="6"/>
      <c r="N11" s="5"/>
      <c r="O11" s="5"/>
      <c r="P11" s="5"/>
    </row>
    <row r="12" spans="1:16" x14ac:dyDescent="0.25">
      <c r="A12" s="23">
        <v>10</v>
      </c>
      <c r="B12" s="6"/>
      <c r="C12" s="7"/>
      <c r="D12" s="5"/>
      <c r="E12" s="5"/>
      <c r="F12" s="18"/>
      <c r="G12" s="18"/>
      <c r="H12" s="7"/>
      <c r="I12" s="7"/>
      <c r="J12" s="12">
        <f>=IF(H12&gt;0,I12/H12,"")</f>
      </c>
      <c r="K12" s="5"/>
      <c r="L12" s="5"/>
      <c r="M12" s="6"/>
      <c r="N12" s="5"/>
      <c r="O12" s="5"/>
      <c r="P12" s="5"/>
    </row>
    <row r="13" spans="1:16" x14ac:dyDescent="0.25">
      <c r="A13" s="23">
        <v>11</v>
      </c>
      <c r="B13" s="6"/>
      <c r="C13" s="7"/>
      <c r="D13" s="5"/>
      <c r="E13" s="5"/>
      <c r="F13" s="18"/>
      <c r="G13" s="18"/>
      <c r="H13" s="7"/>
      <c r="I13" s="7"/>
      <c r="J13" s="12">
        <f>=IF(H13&gt;0,I13/H13,"")</f>
      </c>
      <c r="K13" s="5"/>
      <c r="L13" s="5"/>
      <c r="M13" s="6"/>
      <c r="N13" s="5"/>
      <c r="O13" s="5"/>
      <c r="P13" s="5"/>
    </row>
    <row r="14" spans="1:16" x14ac:dyDescent="0.25">
      <c r="A14" s="23">
        <v>12</v>
      </c>
      <c r="B14" s="6"/>
      <c r="C14" s="7"/>
      <c r="D14" s="5"/>
      <c r="E14" s="5"/>
      <c r="F14" s="18"/>
      <c r="G14" s="18"/>
      <c r="H14" s="7"/>
      <c r="I14" s="7"/>
      <c r="J14" s="12">
        <f>=IF(H14&gt;0,I14/H14,"")</f>
      </c>
      <c r="K14" s="5"/>
      <c r="L14" s="5"/>
      <c r="M14" s="6"/>
      <c r="N14" s="5"/>
      <c r="O14" s="5"/>
      <c r="P14" s="5"/>
    </row>
    <row r="15" spans="1:16" x14ac:dyDescent="0.25">
      <c r="A15" s="23">
        <v>13</v>
      </c>
      <c r="B15" s="6"/>
      <c r="C15" s="7"/>
      <c r="D15" s="5"/>
      <c r="E15" s="5"/>
      <c r="F15" s="18"/>
      <c r="G15" s="18"/>
      <c r="H15" s="7"/>
      <c r="I15" s="7"/>
      <c r="J15" s="12">
        <f>=IF(H15&gt;0,I15/H15,"")</f>
      </c>
      <c r="K15" s="5"/>
      <c r="L15" s="5"/>
      <c r="M15" s="6"/>
      <c r="N15" s="5"/>
      <c r="O15" s="5"/>
      <c r="P15" s="5"/>
    </row>
    <row r="16" spans="1:16" x14ac:dyDescent="0.25">
      <c r="A16" s="23">
        <v>14</v>
      </c>
      <c r="B16" s="6"/>
      <c r="C16" s="7"/>
      <c r="D16" s="5"/>
      <c r="E16" s="5"/>
      <c r="F16" s="18"/>
      <c r="G16" s="18"/>
      <c r="H16" s="7"/>
      <c r="I16" s="7"/>
      <c r="J16" s="12">
        <f>=IF(H16&gt;0,I16/H16,"")</f>
      </c>
      <c r="K16" s="5"/>
      <c r="L16" s="5"/>
      <c r="M16" s="6"/>
      <c r="N16" s="5"/>
      <c r="O16" s="5"/>
      <c r="P16" s="5"/>
    </row>
    <row r="17" spans="1:16" x14ac:dyDescent="0.25">
      <c r="A17" s="23">
        <v>15</v>
      </c>
      <c r="B17" s="6"/>
      <c r="C17" s="7"/>
      <c r="D17" s="5"/>
      <c r="E17" s="5"/>
      <c r="F17" s="18"/>
      <c r="G17" s="18"/>
      <c r="H17" s="7"/>
      <c r="I17" s="7"/>
      <c r="J17" s="12">
        <f>=IF(H17&gt;0,I17/H17,"")</f>
      </c>
      <c r="K17" s="5"/>
      <c r="L17" s="5"/>
      <c r="M17" s="6"/>
      <c r="N17" s="5"/>
      <c r="O17" s="5"/>
      <c r="P17" s="5"/>
    </row>
    <row r="18" spans="1:16" x14ac:dyDescent="0.25">
      <c r="A18" s="23">
        <v>16</v>
      </c>
      <c r="B18" s="6"/>
      <c r="C18" s="7"/>
      <c r="D18" s="5"/>
      <c r="E18" s="5"/>
      <c r="F18" s="18"/>
      <c r="G18" s="18"/>
      <c r="H18" s="7"/>
      <c r="I18" s="7"/>
      <c r="J18" s="12">
        <f>=IF(H18&gt;0,I18/H18,"")</f>
      </c>
      <c r="K18" s="5"/>
      <c r="L18" s="5"/>
      <c r="M18" s="6"/>
      <c r="N18" s="5"/>
      <c r="O18" s="5"/>
      <c r="P18" s="5"/>
    </row>
    <row r="19" spans="1:16" x14ac:dyDescent="0.25">
      <c r="A19" s="23">
        <v>17</v>
      </c>
      <c r="B19" s="6"/>
      <c r="C19" s="7"/>
      <c r="D19" s="5"/>
      <c r="E19" s="5"/>
      <c r="F19" s="18"/>
      <c r="G19" s="18"/>
      <c r="H19" s="7"/>
      <c r="I19" s="7"/>
      <c r="J19" s="12">
        <f>=IF(H19&gt;0,I19/H19,"")</f>
      </c>
      <c r="K19" s="5"/>
      <c r="L19" s="5"/>
      <c r="M19" s="6"/>
      <c r="N19" s="5"/>
      <c r="O19" s="5"/>
      <c r="P19" s="5"/>
    </row>
    <row r="20" spans="1:16" x14ac:dyDescent="0.25">
      <c r="A20" s="23">
        <v>18</v>
      </c>
      <c r="B20" s="6"/>
      <c r="C20" s="7"/>
      <c r="D20" s="5"/>
      <c r="E20" s="5"/>
      <c r="F20" s="18"/>
      <c r="G20" s="18"/>
      <c r="H20" s="7"/>
      <c r="I20" s="7"/>
      <c r="J20" s="12">
        <f>=IF(H20&gt;0,I20/H20,"")</f>
      </c>
      <c r="K20" s="5"/>
      <c r="L20" s="5"/>
      <c r="M20" s="6"/>
      <c r="N20" s="5"/>
      <c r="O20" s="5"/>
      <c r="P20" s="5"/>
    </row>
    <row r="21" spans="1:16" x14ac:dyDescent="0.25">
      <c r="A21" s="23">
        <v>19</v>
      </c>
      <c r="B21" s="6"/>
      <c r="C21" s="7"/>
      <c r="D21" s="5"/>
      <c r="E21" s="5"/>
      <c r="F21" s="18"/>
      <c r="G21" s="18"/>
      <c r="H21" s="7"/>
      <c r="I21" s="7"/>
      <c r="J21" s="12">
        <f>=IF(H21&gt;0,I21/H21,"")</f>
      </c>
      <c r="K21" s="5"/>
      <c r="L21" s="5"/>
      <c r="M21" s="6"/>
      <c r="N21" s="5"/>
      <c r="O21" s="5"/>
      <c r="P21" s="5"/>
    </row>
    <row r="22" spans="1:16" x14ac:dyDescent="0.25">
      <c r="A22" s="23">
        <v>20</v>
      </c>
      <c r="B22" s="6"/>
      <c r="C22" s="7"/>
      <c r="D22" s="5"/>
      <c r="E22" s="5"/>
      <c r="F22" s="18"/>
      <c r="G22" s="18"/>
      <c r="H22" s="7"/>
      <c r="I22" s="7"/>
      <c r="J22" s="12">
        <f>=IF(H22&gt;0,I22/H22,"")</f>
      </c>
      <c r="K22" s="5"/>
      <c r="L22" s="5"/>
      <c r="M22" s="6"/>
      <c r="N22" s="5"/>
      <c r="O22" s="5"/>
      <c r="P22" s="5"/>
    </row>
    <row r="23" spans="1:16" x14ac:dyDescent="0.25">
      <c r="A23" s="23">
        <v>21</v>
      </c>
      <c r="B23" s="6"/>
      <c r="C23" s="7"/>
      <c r="D23" s="5"/>
      <c r="E23" s="5"/>
      <c r="F23" s="18"/>
      <c r="G23" s="18"/>
      <c r="H23" s="7"/>
      <c r="I23" s="7"/>
      <c r="J23" s="12">
        <f>=IF(H23&gt;0,I23/H23,"")</f>
      </c>
      <c r="K23" s="5"/>
      <c r="L23" s="5"/>
      <c r="M23" s="6"/>
      <c r="N23" s="5"/>
      <c r="O23" s="5"/>
      <c r="P23" s="5"/>
    </row>
    <row r="24" spans="1:16" x14ac:dyDescent="0.25">
      <c r="A24" s="23">
        <v>22</v>
      </c>
      <c r="B24" s="6"/>
      <c r="C24" s="7"/>
      <c r="D24" s="5"/>
      <c r="E24" s="5"/>
      <c r="F24" s="18"/>
      <c r="G24" s="18"/>
      <c r="H24" s="7"/>
      <c r="I24" s="7"/>
      <c r="J24" s="12">
        <f>=IF(H24&gt;0,I24/H24,"")</f>
      </c>
      <c r="K24" s="5"/>
      <c r="L24" s="5"/>
      <c r="M24" s="6"/>
      <c r="N24" s="5"/>
      <c r="O24" s="5"/>
      <c r="P24" s="5"/>
    </row>
    <row r="25" spans="1:16" x14ac:dyDescent="0.25">
      <c r="A25" s="23">
        <v>23</v>
      </c>
      <c r="B25" s="6"/>
      <c r="C25" s="7"/>
      <c r="D25" s="5"/>
      <c r="E25" s="5"/>
      <c r="F25" s="18"/>
      <c r="G25" s="18"/>
      <c r="H25" s="7"/>
      <c r="I25" s="7"/>
      <c r="J25" s="12">
        <f>=IF(H25&gt;0,I25/H25,"")</f>
      </c>
      <c r="K25" s="5"/>
      <c r="L25" s="5"/>
      <c r="M25" s="6"/>
      <c r="N25" s="5"/>
      <c r="O25" s="5"/>
      <c r="P25" s="5"/>
    </row>
    <row r="26" spans="1:16" x14ac:dyDescent="0.25">
      <c r="A26" s="23">
        <v>24</v>
      </c>
      <c r="B26" s="6"/>
      <c r="C26" s="7"/>
      <c r="D26" s="5"/>
      <c r="E26" s="5"/>
      <c r="F26" s="18"/>
      <c r="G26" s="18"/>
      <c r="H26" s="7"/>
      <c r="I26" s="7"/>
      <c r="J26" s="12">
        <f>=IF(H26&gt;0,I26/H26,"")</f>
      </c>
      <c r="K26" s="5"/>
      <c r="L26" s="5"/>
      <c r="M26" s="6"/>
      <c r="N26" s="5"/>
      <c r="O26" s="5"/>
      <c r="P26" s="5"/>
    </row>
    <row r="27" spans="1:16" x14ac:dyDescent="0.25">
      <c r="A27" s="23">
        <v>25</v>
      </c>
      <c r="B27" s="6"/>
      <c r="C27" s="7"/>
      <c r="D27" s="5"/>
      <c r="E27" s="5"/>
      <c r="F27" s="18"/>
      <c r="G27" s="18"/>
      <c r="H27" s="7"/>
      <c r="I27" s="7"/>
      <c r="J27" s="12">
        <f>=IF(H27&gt;0,I27/H27,"")</f>
      </c>
      <c r="K27" s="5"/>
      <c r="L27" s="5"/>
      <c r="M27" s="6"/>
      <c r="N27" s="5"/>
      <c r="O27" s="5"/>
      <c r="P27" s="5"/>
    </row>
    <row r="28" spans="1:16" x14ac:dyDescent="0.25">
      <c r="A28" s="23">
        <v>26</v>
      </c>
      <c r="B28" s="6"/>
      <c r="C28" s="7"/>
      <c r="D28" s="5"/>
      <c r="E28" s="5"/>
      <c r="F28" s="18"/>
      <c r="G28" s="18"/>
      <c r="H28" s="7"/>
      <c r="I28" s="7"/>
      <c r="J28" s="12">
        <f>=IF(H28&gt;0,I28/H28,"")</f>
      </c>
      <c r="K28" s="5"/>
      <c r="L28" s="5"/>
      <c r="M28" s="6"/>
      <c r="N28" s="5"/>
      <c r="O28" s="5"/>
      <c r="P28" s="5"/>
    </row>
    <row r="29" spans="1:16" x14ac:dyDescent="0.25">
      <c r="A29" s="23">
        <v>27</v>
      </c>
      <c r="B29" s="6"/>
      <c r="C29" s="7"/>
      <c r="D29" s="5"/>
      <c r="E29" s="5"/>
      <c r="F29" s="18"/>
      <c r="G29" s="18"/>
      <c r="H29" s="7"/>
      <c r="I29" s="7"/>
      <c r="J29" s="12">
        <f>=IF(H29&gt;0,I29/H29,"")</f>
      </c>
      <c r="K29" s="5"/>
      <c r="L29" s="5"/>
      <c r="M29" s="6"/>
      <c r="N29" s="5"/>
      <c r="O29" s="5"/>
      <c r="P29" s="5"/>
    </row>
    <row r="30" spans="1:16" x14ac:dyDescent="0.25">
      <c r="A30" s="23">
        <v>28</v>
      </c>
      <c r="B30" s="6"/>
      <c r="C30" s="7"/>
      <c r="D30" s="5"/>
      <c r="E30" s="5"/>
      <c r="F30" s="18"/>
      <c r="G30" s="18"/>
      <c r="H30" s="7"/>
      <c r="I30" s="7"/>
      <c r="J30" s="12">
        <f>=IF(H30&gt;0,I30/H30,"")</f>
      </c>
      <c r="K30" s="5"/>
      <c r="L30" s="5"/>
      <c r="M30" s="6"/>
      <c r="N30" s="5"/>
      <c r="O30" s="5"/>
      <c r="P30" s="5"/>
    </row>
    <row r="31" spans="1:16" x14ac:dyDescent="0.25">
      <c r="A31" s="23">
        <v>29</v>
      </c>
      <c r="B31" s="6"/>
      <c r="C31" s="7"/>
      <c r="D31" s="5"/>
      <c r="E31" s="5"/>
      <c r="F31" s="18"/>
      <c r="G31" s="18"/>
      <c r="H31" s="7"/>
      <c r="I31" s="7"/>
      <c r="J31" s="12">
        <f>=IF(H31&gt;0,I31/H31,"")</f>
      </c>
      <c r="K31" s="5"/>
      <c r="L31" s="5"/>
      <c r="M31" s="6"/>
      <c r="N31" s="5"/>
      <c r="O31" s="5"/>
      <c r="P31" s="5"/>
    </row>
    <row r="32" spans="1:16" x14ac:dyDescent="0.25">
      <c r="A32" s="23">
        <v>30</v>
      </c>
      <c r="B32" s="6"/>
      <c r="C32" s="7"/>
      <c r="D32" s="5"/>
      <c r="E32" s="5"/>
      <c r="F32" s="18"/>
      <c r="G32" s="18"/>
      <c r="H32" s="7"/>
      <c r="I32" s="7"/>
      <c r="J32" s="12">
        <f>=IF(H32&gt;0,I32/H32,"")</f>
      </c>
      <c r="K32" s="5"/>
      <c r="L32" s="5"/>
      <c r="M32" s="6"/>
      <c r="N32" s="5"/>
      <c r="O32" s="5"/>
      <c r="P32" s="5"/>
    </row>
    <row r="33" spans="1:16" x14ac:dyDescent="0.25">
      <c r="A33" s="23">
        <v>31</v>
      </c>
      <c r="B33" s="6"/>
      <c r="C33" s="7"/>
      <c r="D33" s="5"/>
      <c r="E33" s="5"/>
      <c r="F33" s="18"/>
      <c r="G33" s="18"/>
      <c r="H33" s="7"/>
      <c r="I33" s="7"/>
      <c r="J33" s="12">
        <f>=IF(H33&gt;0,I33/H33,"")</f>
      </c>
      <c r="K33" s="5"/>
      <c r="L33" s="5"/>
      <c r="M33" s="6"/>
      <c r="N33" s="5"/>
      <c r="O33" s="5"/>
      <c r="P33" s="5"/>
    </row>
    <row r="34" spans="1:16" x14ac:dyDescent="0.25">
      <c r="A34" s="23">
        <v>32</v>
      </c>
      <c r="B34" s="6"/>
      <c r="C34" s="7"/>
      <c r="D34" s="5"/>
      <c r="E34" s="5"/>
      <c r="F34" s="18"/>
      <c r="G34" s="18"/>
      <c r="H34" s="7"/>
      <c r="I34" s="7"/>
      <c r="J34" s="12">
        <f>=IF(H34&gt;0,I34/H34,"")</f>
      </c>
      <c r="K34" s="5"/>
      <c r="L34" s="5"/>
      <c r="M34" s="6"/>
      <c r="N34" s="5"/>
      <c r="O34" s="5"/>
      <c r="P34" s="5"/>
    </row>
    <row r="35" spans="1:16" x14ac:dyDescent="0.25">
      <c r="A35" s="23">
        <v>33</v>
      </c>
      <c r="B35" s="6"/>
      <c r="C35" s="7"/>
      <c r="D35" s="5"/>
      <c r="E35" s="5"/>
      <c r="F35" s="18"/>
      <c r="G35" s="18"/>
      <c r="H35" s="7"/>
      <c r="I35" s="7"/>
      <c r="J35" s="12">
        <f>=IF(H35&gt;0,I35/H35,"")</f>
      </c>
      <c r="K35" s="5"/>
      <c r="L35" s="5"/>
      <c r="M35" s="6"/>
      <c r="N35" s="5"/>
      <c r="O35" s="5"/>
      <c r="P35" s="5"/>
    </row>
    <row r="36" spans="1:16" x14ac:dyDescent="0.25">
      <c r="A36" s="23">
        <v>34</v>
      </c>
      <c r="B36" s="6"/>
      <c r="C36" s="7"/>
      <c r="D36" s="5"/>
      <c r="E36" s="5"/>
      <c r="F36" s="18"/>
      <c r="G36" s="18"/>
      <c r="H36" s="7"/>
      <c r="I36" s="7"/>
      <c r="J36" s="12">
        <f>=IF(H36&gt;0,I36/H36,"")</f>
      </c>
      <c r="K36" s="5"/>
      <c r="L36" s="5"/>
      <c r="M36" s="6"/>
      <c r="N36" s="5"/>
      <c r="O36" s="5"/>
      <c r="P36" s="5"/>
    </row>
    <row r="37" spans="1:16" x14ac:dyDescent="0.25">
      <c r="A37" s="23">
        <v>35</v>
      </c>
      <c r="B37" s="6"/>
      <c r="C37" s="7"/>
      <c r="D37" s="5"/>
      <c r="E37" s="5"/>
      <c r="F37" s="18"/>
      <c r="G37" s="18"/>
      <c r="H37" s="7"/>
      <c r="I37" s="7"/>
      <c r="J37" s="12">
        <f>=IF(H37&gt;0,I37/H37,"")</f>
      </c>
      <c r="K37" s="5"/>
      <c r="L37" s="5"/>
      <c r="M37" s="6"/>
      <c r="N37" s="5"/>
      <c r="O37" s="5"/>
      <c r="P37" s="5"/>
    </row>
    <row r="38" spans="1:16" x14ac:dyDescent="0.25">
      <c r="A38" s="23">
        <v>36</v>
      </c>
      <c r="B38" s="6"/>
      <c r="C38" s="7"/>
      <c r="D38" s="5"/>
      <c r="E38" s="5"/>
      <c r="F38" s="18"/>
      <c r="G38" s="18"/>
      <c r="H38" s="7"/>
      <c r="I38" s="7"/>
      <c r="J38" s="12">
        <f>=IF(H38&gt;0,I38/H38,"")</f>
      </c>
      <c r="K38" s="5"/>
      <c r="L38" s="5"/>
      <c r="M38" s="6"/>
      <c r="N38" s="5"/>
      <c r="O38" s="5"/>
      <c r="P38" s="5"/>
    </row>
    <row r="39" spans="1:16" x14ac:dyDescent="0.25">
      <c r="A39" s="23">
        <v>37</v>
      </c>
      <c r="B39" s="6"/>
      <c r="C39" s="7"/>
      <c r="D39" s="5"/>
      <c r="E39" s="5"/>
      <c r="F39" s="18"/>
      <c r="G39" s="18"/>
      <c r="H39" s="7"/>
      <c r="I39" s="7"/>
      <c r="J39" s="12">
        <f>=IF(H39&gt;0,I39/H39,"")</f>
      </c>
      <c r="K39" s="5"/>
      <c r="L39" s="5"/>
      <c r="M39" s="6"/>
      <c r="N39" s="5"/>
      <c r="O39" s="5"/>
      <c r="P39" s="5"/>
    </row>
    <row r="40" spans="1:16" x14ac:dyDescent="0.25">
      <c r="A40" s="23">
        <v>38</v>
      </c>
      <c r="B40" s="6"/>
      <c r="C40" s="7"/>
      <c r="D40" s="5"/>
      <c r="E40" s="5"/>
      <c r="F40" s="18"/>
      <c r="G40" s="18"/>
      <c r="H40" s="7"/>
      <c r="I40" s="7"/>
      <c r="J40" s="12">
        <f>=IF(H40&gt;0,I40/H40,"")</f>
      </c>
      <c r="K40" s="5"/>
      <c r="L40" s="5"/>
      <c r="M40" s="6"/>
      <c r="N40" s="5"/>
      <c r="O40" s="5"/>
      <c r="P40" s="5"/>
    </row>
    <row r="41" spans="1:16" x14ac:dyDescent="0.25">
      <c r="A41" s="23">
        <v>39</v>
      </c>
      <c r="B41" s="6"/>
      <c r="C41" s="7"/>
      <c r="D41" s="5"/>
      <c r="E41" s="5"/>
      <c r="F41" s="18"/>
      <c r="G41" s="18"/>
      <c r="H41" s="7"/>
      <c r="I41" s="7"/>
      <c r="J41" s="12">
        <f>=IF(H41&gt;0,I41/H41,"")</f>
      </c>
      <c r="K41" s="5"/>
      <c r="L41" s="5"/>
      <c r="M41" s="6"/>
      <c r="N41" s="5"/>
      <c r="O41" s="5"/>
      <c r="P41" s="5"/>
    </row>
    <row r="42" spans="1:16" x14ac:dyDescent="0.25">
      <c r="A42" s="23">
        <v>40</v>
      </c>
      <c r="B42" s="6"/>
      <c r="C42" s="7"/>
      <c r="D42" s="5"/>
      <c r="E42" s="5"/>
      <c r="F42" s="18"/>
      <c r="G42" s="18"/>
      <c r="H42" s="7"/>
      <c r="I42" s="7"/>
      <c r="J42" s="12">
        <f>=IF(H42&gt;0,I42/H42,"")</f>
      </c>
      <c r="K42" s="5"/>
      <c r="L42" s="5"/>
      <c r="M42" s="6"/>
      <c r="N42" s="5"/>
      <c r="O42" s="5"/>
      <c r="P42" s="5"/>
    </row>
    <row r="43" spans="1:16" x14ac:dyDescent="0.25">
      <c r="A43" s="23">
        <v>41</v>
      </c>
      <c r="B43" s="6"/>
      <c r="C43" s="7"/>
      <c r="D43" s="5"/>
      <c r="E43" s="5"/>
      <c r="F43" s="18"/>
      <c r="G43" s="18"/>
      <c r="H43" s="7"/>
      <c r="I43" s="7"/>
      <c r="J43" s="12">
        <f>=IF(H43&gt;0,I43/H43,"")</f>
      </c>
      <c r="K43" s="5"/>
      <c r="L43" s="5"/>
      <c r="M43" s="6"/>
      <c r="N43" s="5"/>
      <c r="O43" s="5"/>
      <c r="P43" s="5"/>
    </row>
    <row r="44" spans="1:16" x14ac:dyDescent="0.25">
      <c r="A44" s="23">
        <v>42</v>
      </c>
      <c r="B44" s="6"/>
      <c r="C44" s="7"/>
      <c r="D44" s="5"/>
      <c r="E44" s="5"/>
      <c r="F44" s="18"/>
      <c r="G44" s="18"/>
      <c r="H44" s="7"/>
      <c r="I44" s="7"/>
      <c r="J44" s="12">
        <f>=IF(H44&gt;0,I44/H44,"")</f>
      </c>
      <c r="K44" s="5"/>
      <c r="L44" s="5"/>
      <c r="M44" s="6"/>
      <c r="N44" s="5"/>
      <c r="O44" s="5"/>
      <c r="P44" s="5"/>
    </row>
    <row r="45" spans="1:16" x14ac:dyDescent="0.25">
      <c r="A45" s="23">
        <v>43</v>
      </c>
      <c r="B45" s="6"/>
      <c r="C45" s="7"/>
      <c r="D45" s="5"/>
      <c r="E45" s="5"/>
      <c r="F45" s="18"/>
      <c r="G45" s="18"/>
      <c r="H45" s="7"/>
      <c r="I45" s="7"/>
      <c r="J45" s="12">
        <f>=IF(H45&gt;0,I45/H45,"")</f>
      </c>
      <c r="K45" s="5"/>
      <c r="L45" s="5"/>
      <c r="M45" s="6"/>
      <c r="N45" s="5"/>
      <c r="O45" s="5"/>
      <c r="P45" s="5"/>
    </row>
    <row r="46" spans="1:16" x14ac:dyDescent="0.25">
      <c r="A46" s="23">
        <v>44</v>
      </c>
      <c r="B46" s="6"/>
      <c r="C46" s="7"/>
      <c r="D46" s="5"/>
      <c r="E46" s="5"/>
      <c r="F46" s="18"/>
      <c r="G46" s="18"/>
      <c r="H46" s="7"/>
      <c r="I46" s="7"/>
      <c r="J46" s="12">
        <f>=IF(H46&gt;0,I46/H46,"")</f>
      </c>
      <c r="K46" s="5"/>
      <c r="L46" s="5"/>
      <c r="M46" s="6"/>
      <c r="N46" s="5"/>
      <c r="O46" s="5"/>
      <c r="P46" s="5"/>
    </row>
    <row r="47" spans="1:16" x14ac:dyDescent="0.25">
      <c r="A47" s="23">
        <v>45</v>
      </c>
      <c r="B47" s="6"/>
      <c r="C47" s="7"/>
      <c r="D47" s="5"/>
      <c r="E47" s="5"/>
      <c r="F47" s="18"/>
      <c r="G47" s="18"/>
      <c r="H47" s="7"/>
      <c r="I47" s="7"/>
      <c r="J47" s="12">
        <f>=IF(H47&gt;0,I47/H47,"")</f>
      </c>
      <c r="K47" s="5"/>
      <c r="L47" s="5"/>
      <c r="M47" s="6"/>
      <c r="N47" s="5"/>
      <c r="O47" s="5"/>
      <c r="P47" s="5"/>
    </row>
    <row r="48" spans="1:16" x14ac:dyDescent="0.25">
      <c r="A48" s="23">
        <v>46</v>
      </c>
      <c r="B48" s="6"/>
      <c r="C48" s="7"/>
      <c r="D48" s="5"/>
      <c r="E48" s="5"/>
      <c r="F48" s="18"/>
      <c r="G48" s="18"/>
      <c r="H48" s="7"/>
      <c r="I48" s="7"/>
      <c r="J48" s="12">
        <f>=IF(H48&gt;0,I48/H48,"")</f>
      </c>
      <c r="K48" s="5"/>
      <c r="L48" s="5"/>
      <c r="M48" s="6"/>
      <c r="N48" s="5"/>
      <c r="O48" s="5"/>
      <c r="P48" s="5"/>
    </row>
    <row r="49" spans="1:16" x14ac:dyDescent="0.25">
      <c r="A49" s="23">
        <v>47</v>
      </c>
      <c r="B49" s="6"/>
      <c r="C49" s="7"/>
      <c r="D49" s="5"/>
      <c r="E49" s="5"/>
      <c r="F49" s="18"/>
      <c r="G49" s="18"/>
      <c r="H49" s="7"/>
      <c r="I49" s="7"/>
      <c r="J49" s="12">
        <f>=IF(H49&gt;0,I49/H49,"")</f>
      </c>
      <c r="K49" s="5"/>
      <c r="L49" s="5"/>
      <c r="M49" s="6"/>
      <c r="N49" s="5"/>
      <c r="O49" s="5"/>
      <c r="P49" s="5"/>
    </row>
    <row r="50" spans="1:16" x14ac:dyDescent="0.25">
      <c r="A50" s="23">
        <v>48</v>
      </c>
      <c r="B50" s="6"/>
      <c r="C50" s="7"/>
      <c r="D50" s="5"/>
      <c r="E50" s="5"/>
      <c r="F50" s="18"/>
      <c r="G50" s="18"/>
      <c r="H50" s="7"/>
      <c r="I50" s="7"/>
      <c r="J50" s="12">
        <f>=IF(H50&gt;0,I50/H50,"")</f>
      </c>
      <c r="K50" s="5"/>
      <c r="L50" s="5"/>
      <c r="M50" s="6"/>
      <c r="N50" s="5"/>
      <c r="O50" s="5"/>
      <c r="P50" s="5"/>
    </row>
    <row r="51" spans="1:16" x14ac:dyDescent="0.25">
      <c r="A51" s="23">
        <v>49</v>
      </c>
      <c r="B51" s="6"/>
      <c r="C51" s="7"/>
      <c r="D51" s="5"/>
      <c r="E51" s="5"/>
      <c r="F51" s="18"/>
      <c r="G51" s="18"/>
      <c r="H51" s="7"/>
      <c r="I51" s="7"/>
      <c r="J51" s="12">
        <f>=IF(H51&gt;0,I51/H51,"")</f>
      </c>
      <c r="K51" s="5"/>
      <c r="L51" s="5"/>
      <c r="M51" s="6"/>
      <c r="N51" s="5"/>
      <c r="O51" s="5"/>
      <c r="P51" s="5"/>
    </row>
    <row r="52" spans="1:16" x14ac:dyDescent="0.25">
      <c r="A52" s="23">
        <v>50</v>
      </c>
      <c r="B52" s="6"/>
      <c r="C52" s="7"/>
      <c r="D52" s="5"/>
      <c r="E52" s="5"/>
      <c r="F52" s="18"/>
      <c r="G52" s="18"/>
      <c r="H52" s="7"/>
      <c r="I52" s="7"/>
      <c r="J52" s="12">
        <f>=IF(H52&gt;0,I52/H52,"")</f>
      </c>
      <c r="K52" s="5"/>
      <c r="L52" s="5"/>
      <c r="M52" s="6"/>
      <c r="N52" s="5"/>
      <c r="O52" s="5"/>
      <c r="P52" s="5"/>
    </row>
    <row r="53" spans="1:16" x14ac:dyDescent="0.25">
      <c r="A53" s="23">
        <v>51</v>
      </c>
      <c r="B53" s="6"/>
      <c r="C53" s="7"/>
      <c r="D53" s="5"/>
      <c r="E53" s="5"/>
      <c r="F53" s="18"/>
      <c r="G53" s="18"/>
      <c r="H53" s="7"/>
      <c r="I53" s="7"/>
      <c r="J53" s="12">
        <f>=IF(H53&gt;0,I53/H53,"")</f>
      </c>
      <c r="K53" s="5"/>
      <c r="L53" s="5"/>
      <c r="M53" s="6"/>
      <c r="N53" s="5"/>
      <c r="O53" s="5"/>
      <c r="P53" s="5"/>
    </row>
    <row r="54" spans="1:16" x14ac:dyDescent="0.25">
      <c r="A54" s="23">
        <v>52</v>
      </c>
      <c r="B54" s="6"/>
      <c r="C54" s="7"/>
      <c r="D54" s="5"/>
      <c r="E54" s="5"/>
      <c r="F54" s="18"/>
      <c r="G54" s="18"/>
      <c r="H54" s="7"/>
      <c r="I54" s="7"/>
      <c r="J54" s="12">
        <f>=IF(H54&gt;0,I54/H54,"")</f>
      </c>
      <c r="K54" s="5"/>
      <c r="L54" s="5"/>
      <c r="M54" s="6"/>
      <c r="N54" s="5"/>
      <c r="O54" s="5"/>
      <c r="P54" s="5"/>
    </row>
    <row r="55" spans="1:16" x14ac:dyDescent="0.25">
      <c r="A55" s="23">
        <v>53</v>
      </c>
      <c r="B55" s="6"/>
      <c r="C55" s="7"/>
      <c r="D55" s="5"/>
      <c r="E55" s="5"/>
      <c r="F55" s="18"/>
      <c r="G55" s="18"/>
      <c r="H55" s="7"/>
      <c r="I55" s="7"/>
      <c r="J55" s="12">
        <f>=IF(H55&gt;0,I55/H55,"")</f>
      </c>
      <c r="K55" s="5"/>
      <c r="L55" s="5"/>
      <c r="M55" s="6"/>
      <c r="N55" s="5"/>
      <c r="O55" s="5"/>
      <c r="P55" s="5"/>
    </row>
    <row r="56" spans="1:16" x14ac:dyDescent="0.25">
      <c r="A56" s="23">
        <v>54</v>
      </c>
      <c r="B56" s="6"/>
      <c r="C56" s="7"/>
      <c r="D56" s="5"/>
      <c r="E56" s="5"/>
      <c r="F56" s="18"/>
      <c r="G56" s="18"/>
      <c r="H56" s="7"/>
      <c r="I56" s="7"/>
      <c r="J56" s="12">
        <f>=IF(H56&gt;0,I56/H56,"")</f>
      </c>
      <c r="K56" s="5"/>
      <c r="L56" s="5"/>
      <c r="M56" s="6"/>
      <c r="N56" s="5"/>
      <c r="O56" s="5"/>
      <c r="P56" s="5"/>
    </row>
    <row r="57" spans="1:16" x14ac:dyDescent="0.25">
      <c r="A57" s="23">
        <v>55</v>
      </c>
      <c r="B57" s="6"/>
      <c r="C57" s="7"/>
      <c r="D57" s="5"/>
      <c r="E57" s="5"/>
      <c r="F57" s="18"/>
      <c r="G57" s="18"/>
      <c r="H57" s="7"/>
      <c r="I57" s="7"/>
      <c r="J57" s="12">
        <f>=IF(H57&gt;0,I57/H57,"")</f>
      </c>
      <c r="K57" s="5"/>
      <c r="L57" s="5"/>
      <c r="M57" s="6"/>
      <c r="N57" s="5"/>
      <c r="O57" s="5"/>
      <c r="P57" s="5"/>
    </row>
    <row r="58" spans="1:16" x14ac:dyDescent="0.25">
      <c r="A58" s="23">
        <v>56</v>
      </c>
      <c r="B58" s="6"/>
      <c r="C58" s="7"/>
      <c r="D58" s="5"/>
      <c r="E58" s="5"/>
      <c r="F58" s="18"/>
      <c r="G58" s="18"/>
      <c r="H58" s="7"/>
      <c r="I58" s="7"/>
      <c r="J58" s="12">
        <f>=IF(H58&gt;0,I58/H58,"")</f>
      </c>
      <c r="K58" s="5"/>
      <c r="L58" s="5"/>
      <c r="M58" s="6"/>
      <c r="N58" s="5"/>
      <c r="O58" s="5"/>
      <c r="P58" s="5"/>
    </row>
    <row r="59" spans="1:16" x14ac:dyDescent="0.25">
      <c r="A59" s="23">
        <v>57</v>
      </c>
      <c r="B59" s="6"/>
      <c r="C59" s="7"/>
      <c r="D59" s="5"/>
      <c r="E59" s="5"/>
      <c r="F59" s="18"/>
      <c r="G59" s="18"/>
      <c r="H59" s="7"/>
      <c r="I59" s="7"/>
      <c r="J59" s="12">
        <f>=IF(H59&gt;0,I59/H59,"")</f>
      </c>
      <c r="K59" s="5"/>
      <c r="L59" s="5"/>
      <c r="M59" s="6"/>
      <c r="N59" s="5"/>
      <c r="O59" s="5"/>
      <c r="P59" s="5"/>
    </row>
    <row r="60" spans="1:16" x14ac:dyDescent="0.25">
      <c r="A60" s="23">
        <v>58</v>
      </c>
      <c r="B60" s="6"/>
      <c r="C60" s="7"/>
      <c r="D60" s="5"/>
      <c r="E60" s="5"/>
      <c r="F60" s="18"/>
      <c r="G60" s="18"/>
      <c r="H60" s="7"/>
      <c r="I60" s="7"/>
      <c r="J60" s="12">
        <f>=IF(H60&gt;0,I60/H60,"")</f>
      </c>
      <c r="K60" s="5"/>
      <c r="L60" s="5"/>
      <c r="M60" s="6"/>
      <c r="N60" s="5"/>
      <c r="O60" s="5"/>
      <c r="P60" s="5"/>
    </row>
    <row r="61" spans="1:16" x14ac:dyDescent="0.25">
      <c r="A61" s="23">
        <v>59</v>
      </c>
      <c r="B61" s="6"/>
      <c r="C61" s="7"/>
      <c r="D61" s="5"/>
      <c r="E61" s="5"/>
      <c r="F61" s="18"/>
      <c r="G61" s="18"/>
      <c r="H61" s="7"/>
      <c r="I61" s="7"/>
      <c r="J61" s="12">
        <f>=IF(H61&gt;0,I61/H61,"")</f>
      </c>
      <c r="K61" s="5"/>
      <c r="L61" s="5"/>
      <c r="M61" s="6"/>
      <c r="N61" s="5"/>
      <c r="O61" s="5"/>
      <c r="P61" s="5"/>
    </row>
    <row r="62" spans="1:16" x14ac:dyDescent="0.25">
      <c r="A62" s="23">
        <v>60</v>
      </c>
      <c r="B62" s="6"/>
      <c r="C62" s="7"/>
      <c r="D62" s="5"/>
      <c r="E62" s="5"/>
      <c r="F62" s="18"/>
      <c r="G62" s="18"/>
      <c r="H62" s="7"/>
      <c r="I62" s="7"/>
      <c r="J62" s="12">
        <f>=IF(H62&gt;0,I62/H62,"")</f>
      </c>
      <c r="K62" s="5"/>
      <c r="L62" s="5"/>
      <c r="M62" s="6"/>
      <c r="N62" s="5"/>
      <c r="O62" s="5"/>
      <c r="P62" s="5"/>
    </row>
    <row r="63" spans="1:10" x14ac:dyDescent="0.25">
      <c r="A63" s="21" t="s">
        <v>89</v>
      </c>
      <c r="B63" s="21"/>
      <c r="C63" s="21"/>
      <c r="D63" s="21"/>
      <c r="E63" s="21"/>
      <c r="F63" s="22">
        <f>=SUM(F3:F62)</f>
      </c>
      <c r="G63" s="22">
        <f>=SUM(G3:G62)</f>
      </c>
      <c r="H63" s="24">
        <f>=SUM(H3:H62)</f>
      </c>
      <c r="I63" s="24">
        <f>=SUM(I3:I62)</f>
      </c>
      <c r="J63" s="25">
        <f>=IF(H63&gt;0,I63/H63,"")</f>
      </c>
    </row>
  </sheetData>
  <autoFilter ref="A2:P62"/>
  <mergeCells count="2">
    <mergeCell ref="A1:P1"/>
    <mergeCell ref="A63:E63"/>
  </mergeCells>
  <dataValidations count="4">
    <dataValidation type="list" allowBlank="1" sqref="L10:L62">
      <formula1>"Yes,No"</formula1>
    </dataValidation>
    <dataValidation type="list" allowBlank="1" sqref="L3:L62">
      <formula1>"Yes,No"</formula1>
    </dataValidation>
    <dataValidation type="list" allowBlank="1" sqref="O10:O62">
      <formula1>"Planned,In Progress,Complete,Skipped"</formula1>
    </dataValidation>
    <dataValidation type="list" allowBlank="1" sqref="O3:O62">
      <formula1>"Planned,In Progress,Complete,Skipped"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pane xSplit="1" ySplit="2" topLeftCell="B3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12" customWidth="1"/>
    <col min="3" max="3" width="26" customWidth="1"/>
    <col min="4" max="4" width="30" customWidth="1"/>
    <col min="5" max="5" width="22" customWidth="1"/>
    <col min="6" max="6" width="34" customWidth="1"/>
    <col min="7" max="7" width="48" customWidth="1"/>
    <col min="8" max="8" width="13" customWidth="1"/>
    <col min="9" max="9" width="24" customWidth="1"/>
    <col min="10" max="10" width="15" customWidth="1"/>
    <col min="11" max="11" width="16" customWidth="1"/>
  </cols>
  <sheetData>
    <row r="1" ht="46" customHeight="1" spans="1:11" x14ac:dyDescent="0.25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 x14ac:dyDescent="0.25">
      <c r="A2" s="14" t="s">
        <v>75</v>
      </c>
      <c r="B2" s="14" t="s">
        <v>76</v>
      </c>
      <c r="C2" s="14" t="s">
        <v>77</v>
      </c>
      <c r="D2" s="14" t="s">
        <v>91</v>
      </c>
      <c r="E2" s="14" t="s">
        <v>92</v>
      </c>
      <c r="F2" s="14" t="s">
        <v>93</v>
      </c>
      <c r="G2" s="14" t="s">
        <v>94</v>
      </c>
      <c r="H2" s="14" t="s">
        <v>86</v>
      </c>
      <c r="I2" s="14" t="s">
        <v>87</v>
      </c>
      <c r="J2" s="14" t="s">
        <v>95</v>
      </c>
      <c r="K2" s="14" t="s">
        <v>61</v>
      </c>
    </row>
    <row r="3" ht="24" customHeight="1" spans="1:11" x14ac:dyDescent="0.25">
      <c r="A3" s="23">
        <v>1</v>
      </c>
      <c r="B3" s="6"/>
      <c r="C3" s="5"/>
      <c r="D3" s="5"/>
      <c r="E3" s="5"/>
      <c r="F3" s="5"/>
      <c r="G3" s="26">
        <f>=IFERROR(VLOOKUP(E3,Reference!$A$4:$C$9,3,FALSE),"")</f>
      </c>
      <c r="H3" s="6"/>
      <c r="I3" s="5"/>
      <c r="J3" s="5"/>
      <c r="K3" s="5"/>
    </row>
    <row r="4" ht="24" customHeight="1" spans="1:11" x14ac:dyDescent="0.25">
      <c r="A4" s="23">
        <v>2</v>
      </c>
      <c r="B4" s="6"/>
      <c r="C4" s="5"/>
      <c r="D4" s="5"/>
      <c r="E4" s="5"/>
      <c r="F4" s="5"/>
      <c r="G4" s="26">
        <f>=IFERROR(VLOOKUP(E4,Reference!$A$4:$C$9,3,FALSE),"")</f>
      </c>
      <c r="H4" s="6"/>
      <c r="I4" s="5"/>
      <c r="J4" s="5"/>
      <c r="K4" s="5"/>
    </row>
    <row r="5" ht="24" customHeight="1" spans="1:11" x14ac:dyDescent="0.25">
      <c r="A5" s="23">
        <v>3</v>
      </c>
      <c r="B5" s="6"/>
      <c r="C5" s="5"/>
      <c r="D5" s="5"/>
      <c r="E5" s="5"/>
      <c r="F5" s="5"/>
      <c r="G5" s="26">
        <f>=IFERROR(VLOOKUP(E5,Reference!$A$4:$C$9,3,FALSE),"")</f>
      </c>
      <c r="H5" s="6"/>
      <c r="I5" s="5"/>
      <c r="J5" s="5"/>
      <c r="K5" s="5"/>
    </row>
    <row r="6" ht="24" customHeight="1" spans="1:11" x14ac:dyDescent="0.25">
      <c r="A6" s="23">
        <v>4</v>
      </c>
      <c r="B6" s="6"/>
      <c r="C6" s="5"/>
      <c r="D6" s="5"/>
      <c r="E6" s="5"/>
      <c r="F6" s="5"/>
      <c r="G6" s="26">
        <f>=IFERROR(VLOOKUP(E6,Reference!$A$4:$C$9,3,FALSE),"")</f>
      </c>
      <c r="H6" s="6"/>
      <c r="I6" s="5"/>
      <c r="J6" s="5"/>
      <c r="K6" s="5"/>
    </row>
    <row r="7" ht="24" customHeight="1" spans="1:11" x14ac:dyDescent="0.25">
      <c r="A7" s="23">
        <v>5</v>
      </c>
      <c r="B7" s="6"/>
      <c r="C7" s="5"/>
      <c r="D7" s="5"/>
      <c r="E7" s="5"/>
      <c r="F7" s="5"/>
      <c r="G7" s="26">
        <f>=IFERROR(VLOOKUP(E7,Reference!$A$4:$C$9,3,FALSE),"")</f>
      </c>
      <c r="H7" s="6"/>
      <c r="I7" s="5"/>
      <c r="J7" s="5"/>
      <c r="K7" s="5"/>
    </row>
    <row r="8" ht="24" customHeight="1" spans="1:11" x14ac:dyDescent="0.25">
      <c r="A8" s="23">
        <v>6</v>
      </c>
      <c r="B8" s="6"/>
      <c r="C8" s="5"/>
      <c r="D8" s="5"/>
      <c r="E8" s="5"/>
      <c r="F8" s="5"/>
      <c r="G8" s="26">
        <f>=IFERROR(VLOOKUP(E8,Reference!$A$4:$C$9,3,FALSE),"")</f>
      </c>
      <c r="H8" s="6"/>
      <c r="I8" s="5"/>
      <c r="J8" s="5"/>
      <c r="K8" s="5"/>
    </row>
    <row r="9" ht="24" customHeight="1" spans="1:11" x14ac:dyDescent="0.25">
      <c r="A9" s="23">
        <v>7</v>
      </c>
      <c r="B9" s="6"/>
      <c r="C9" s="5"/>
      <c r="D9" s="5"/>
      <c r="E9" s="5"/>
      <c r="F9" s="5"/>
      <c r="G9" s="26">
        <f>=IFERROR(VLOOKUP(E9,Reference!$A$4:$C$9,3,FALSE),"")</f>
      </c>
      <c r="H9" s="6"/>
      <c r="I9" s="5"/>
      <c r="J9" s="5"/>
      <c r="K9" s="5"/>
    </row>
    <row r="10" ht="24" customHeight="1" spans="1:11" x14ac:dyDescent="0.25">
      <c r="A10" s="23">
        <v>8</v>
      </c>
      <c r="B10" s="6"/>
      <c r="C10" s="5"/>
      <c r="D10" s="5"/>
      <c r="E10" s="5"/>
      <c r="F10" s="5"/>
      <c r="G10" s="26">
        <f>=IFERROR(VLOOKUP(E10,Reference!$A$4:$C$9,3,FALSE),"")</f>
      </c>
      <c r="H10" s="6"/>
      <c r="I10" s="5"/>
      <c r="J10" s="5"/>
      <c r="K10" s="5"/>
    </row>
    <row r="11" ht="24" customHeight="1" spans="1:11" x14ac:dyDescent="0.25">
      <c r="A11" s="23">
        <v>9</v>
      </c>
      <c r="B11" s="6"/>
      <c r="C11" s="5"/>
      <c r="D11" s="5"/>
      <c r="E11" s="5"/>
      <c r="F11" s="5"/>
      <c r="G11" s="26">
        <f>=IFERROR(VLOOKUP(E11,Reference!$A$4:$C$9,3,FALSE),"")</f>
      </c>
      <c r="H11" s="6"/>
      <c r="I11" s="5"/>
      <c r="J11" s="5"/>
      <c r="K11" s="5"/>
    </row>
    <row r="12" ht="24" customHeight="1" spans="1:11" x14ac:dyDescent="0.25">
      <c r="A12" s="23">
        <v>10</v>
      </c>
      <c r="B12" s="6"/>
      <c r="C12" s="5"/>
      <c r="D12" s="5"/>
      <c r="E12" s="5"/>
      <c r="F12" s="5"/>
      <c r="G12" s="26">
        <f>=IFERROR(VLOOKUP(E12,Reference!$A$4:$C$9,3,FALSE),"")</f>
      </c>
      <c r="H12" s="6"/>
      <c r="I12" s="5"/>
      <c r="J12" s="5"/>
      <c r="K12" s="5"/>
    </row>
    <row r="13" ht="24" customHeight="1" spans="1:11" x14ac:dyDescent="0.25">
      <c r="A13" s="23">
        <v>11</v>
      </c>
      <c r="B13" s="6"/>
      <c r="C13" s="5"/>
      <c r="D13" s="5"/>
      <c r="E13" s="5"/>
      <c r="F13" s="5"/>
      <c r="G13" s="26">
        <f>=IFERROR(VLOOKUP(E13,Reference!$A$4:$C$9,3,FALSE),"")</f>
      </c>
      <c r="H13" s="6"/>
      <c r="I13" s="5"/>
      <c r="J13" s="5"/>
      <c r="K13" s="5"/>
    </row>
    <row r="14" ht="24" customHeight="1" spans="1:11" x14ac:dyDescent="0.25">
      <c r="A14" s="23">
        <v>12</v>
      </c>
      <c r="B14" s="6"/>
      <c r="C14" s="5"/>
      <c r="D14" s="5"/>
      <c r="E14" s="5"/>
      <c r="F14" s="5"/>
      <c r="G14" s="26">
        <f>=IFERROR(VLOOKUP(E14,Reference!$A$4:$C$9,3,FALSE),"")</f>
      </c>
      <c r="H14" s="6"/>
      <c r="I14" s="5"/>
      <c r="J14" s="5"/>
      <c r="K14" s="5"/>
    </row>
    <row r="15" ht="24" customHeight="1" spans="1:11" x14ac:dyDescent="0.25">
      <c r="A15" s="23">
        <v>13</v>
      </c>
      <c r="B15" s="6"/>
      <c r="C15" s="5"/>
      <c r="D15" s="5"/>
      <c r="E15" s="5"/>
      <c r="F15" s="5"/>
      <c r="G15" s="26">
        <f>=IFERROR(VLOOKUP(E15,Reference!$A$4:$C$9,3,FALSE),"")</f>
      </c>
      <c r="H15" s="6"/>
      <c r="I15" s="5"/>
      <c r="J15" s="5"/>
      <c r="K15" s="5"/>
    </row>
    <row r="16" ht="24" customHeight="1" spans="1:11" x14ac:dyDescent="0.25">
      <c r="A16" s="23">
        <v>14</v>
      </c>
      <c r="B16" s="6"/>
      <c r="C16" s="5"/>
      <c r="D16" s="5"/>
      <c r="E16" s="5"/>
      <c r="F16" s="5"/>
      <c r="G16" s="26">
        <f>=IFERROR(VLOOKUP(E16,Reference!$A$4:$C$9,3,FALSE),"")</f>
      </c>
      <c r="H16" s="6"/>
      <c r="I16" s="5"/>
      <c r="J16" s="5"/>
      <c r="K16" s="5"/>
    </row>
    <row r="17" ht="24" customHeight="1" spans="1:11" x14ac:dyDescent="0.25">
      <c r="A17" s="23">
        <v>15</v>
      </c>
      <c r="B17" s="6"/>
      <c r="C17" s="5"/>
      <c r="D17" s="5"/>
      <c r="E17" s="5"/>
      <c r="F17" s="5"/>
      <c r="G17" s="26">
        <f>=IFERROR(VLOOKUP(E17,Reference!$A$4:$C$9,3,FALSE),"")</f>
      </c>
      <c r="H17" s="6"/>
      <c r="I17" s="5"/>
      <c r="J17" s="5"/>
      <c r="K17" s="5"/>
    </row>
    <row r="18" ht="24" customHeight="1" spans="1:11" x14ac:dyDescent="0.25">
      <c r="A18" s="23">
        <v>16</v>
      </c>
      <c r="B18" s="6"/>
      <c r="C18" s="5"/>
      <c r="D18" s="5"/>
      <c r="E18" s="5"/>
      <c r="F18" s="5"/>
      <c r="G18" s="26">
        <f>=IFERROR(VLOOKUP(E18,Reference!$A$4:$C$9,3,FALSE),"")</f>
      </c>
      <c r="H18" s="6"/>
      <c r="I18" s="5"/>
      <c r="J18" s="5"/>
      <c r="K18" s="5"/>
    </row>
    <row r="19" ht="24" customHeight="1" spans="1:11" x14ac:dyDescent="0.25">
      <c r="A19" s="23">
        <v>17</v>
      </c>
      <c r="B19" s="6"/>
      <c r="C19" s="5"/>
      <c r="D19" s="5"/>
      <c r="E19" s="5"/>
      <c r="F19" s="5"/>
      <c r="G19" s="26">
        <f>=IFERROR(VLOOKUP(E19,Reference!$A$4:$C$9,3,FALSE),"")</f>
      </c>
      <c r="H19" s="6"/>
      <c r="I19" s="5"/>
      <c r="J19" s="5"/>
      <c r="K19" s="5"/>
    </row>
    <row r="20" ht="24" customHeight="1" spans="1:11" x14ac:dyDescent="0.25">
      <c r="A20" s="23">
        <v>18</v>
      </c>
      <c r="B20" s="6"/>
      <c r="C20" s="5"/>
      <c r="D20" s="5"/>
      <c r="E20" s="5"/>
      <c r="F20" s="5"/>
      <c r="G20" s="26">
        <f>=IFERROR(VLOOKUP(E20,Reference!$A$4:$C$9,3,FALSE),"")</f>
      </c>
      <c r="H20" s="6"/>
      <c r="I20" s="5"/>
      <c r="J20" s="5"/>
      <c r="K20" s="5"/>
    </row>
    <row r="21" ht="24" customHeight="1" spans="1:11" x14ac:dyDescent="0.25">
      <c r="A21" s="23">
        <v>19</v>
      </c>
      <c r="B21" s="6"/>
      <c r="C21" s="5"/>
      <c r="D21" s="5"/>
      <c r="E21" s="5"/>
      <c r="F21" s="5"/>
      <c r="G21" s="26">
        <f>=IFERROR(VLOOKUP(E21,Reference!$A$4:$C$9,3,FALSE),"")</f>
      </c>
      <c r="H21" s="6"/>
      <c r="I21" s="5"/>
      <c r="J21" s="5"/>
      <c r="K21" s="5"/>
    </row>
    <row r="22" ht="24" customHeight="1" spans="1:11" x14ac:dyDescent="0.25">
      <c r="A22" s="23">
        <v>20</v>
      </c>
      <c r="B22" s="6"/>
      <c r="C22" s="5"/>
      <c r="D22" s="5"/>
      <c r="E22" s="5"/>
      <c r="F22" s="5"/>
      <c r="G22" s="26">
        <f>=IFERROR(VLOOKUP(E22,Reference!$A$4:$C$9,3,FALSE),"")</f>
      </c>
      <c r="H22" s="6"/>
      <c r="I22" s="5"/>
      <c r="J22" s="5"/>
      <c r="K22" s="5"/>
    </row>
    <row r="23" ht="24" customHeight="1" spans="1:11" x14ac:dyDescent="0.25">
      <c r="A23" s="23">
        <v>21</v>
      </c>
      <c r="B23" s="6"/>
      <c r="C23" s="5"/>
      <c r="D23" s="5"/>
      <c r="E23" s="5"/>
      <c r="F23" s="5"/>
      <c r="G23" s="26">
        <f>=IFERROR(VLOOKUP(E23,Reference!$A$4:$C$9,3,FALSE),"")</f>
      </c>
      <c r="H23" s="6"/>
      <c r="I23" s="5"/>
      <c r="J23" s="5"/>
      <c r="K23" s="5"/>
    </row>
    <row r="24" ht="24" customHeight="1" spans="1:11" x14ac:dyDescent="0.25">
      <c r="A24" s="23">
        <v>22</v>
      </c>
      <c r="B24" s="6"/>
      <c r="C24" s="5"/>
      <c r="D24" s="5"/>
      <c r="E24" s="5"/>
      <c r="F24" s="5"/>
      <c r="G24" s="26">
        <f>=IFERROR(VLOOKUP(E24,Reference!$A$4:$C$9,3,FALSE),"")</f>
      </c>
      <c r="H24" s="6"/>
      <c r="I24" s="5"/>
      <c r="J24" s="5"/>
      <c r="K24" s="5"/>
    </row>
    <row r="25" ht="24" customHeight="1" spans="1:11" x14ac:dyDescent="0.25">
      <c r="A25" s="23">
        <v>23</v>
      </c>
      <c r="B25" s="6"/>
      <c r="C25" s="5"/>
      <c r="D25" s="5"/>
      <c r="E25" s="5"/>
      <c r="F25" s="5"/>
      <c r="G25" s="26">
        <f>=IFERROR(VLOOKUP(E25,Reference!$A$4:$C$9,3,FALSE),"")</f>
      </c>
      <c r="H25" s="6"/>
      <c r="I25" s="5"/>
      <c r="J25" s="5"/>
      <c r="K25" s="5"/>
    </row>
    <row r="26" ht="24" customHeight="1" spans="1:11" x14ac:dyDescent="0.25">
      <c r="A26" s="23">
        <v>24</v>
      </c>
      <c r="B26" s="6"/>
      <c r="C26" s="5"/>
      <c r="D26" s="5"/>
      <c r="E26" s="5"/>
      <c r="F26" s="5"/>
      <c r="G26" s="26">
        <f>=IFERROR(VLOOKUP(E26,Reference!$A$4:$C$9,3,FALSE),"")</f>
      </c>
      <c r="H26" s="6"/>
      <c r="I26" s="5"/>
      <c r="J26" s="5"/>
      <c r="K26" s="5"/>
    </row>
    <row r="27" ht="24" customHeight="1" spans="1:11" x14ac:dyDescent="0.25">
      <c r="A27" s="23">
        <v>25</v>
      </c>
      <c r="B27" s="6"/>
      <c r="C27" s="5"/>
      <c r="D27" s="5"/>
      <c r="E27" s="5"/>
      <c r="F27" s="5"/>
      <c r="G27" s="26">
        <f>=IFERROR(VLOOKUP(E27,Reference!$A$4:$C$9,3,FALSE),"")</f>
      </c>
      <c r="H27" s="6"/>
      <c r="I27" s="5"/>
      <c r="J27" s="5"/>
      <c r="K27" s="5"/>
    </row>
    <row r="28" ht="24" customHeight="1" spans="1:11" x14ac:dyDescent="0.25">
      <c r="A28" s="23">
        <v>26</v>
      </c>
      <c r="B28" s="6"/>
      <c r="C28" s="5"/>
      <c r="D28" s="5"/>
      <c r="E28" s="5"/>
      <c r="F28" s="5"/>
      <c r="G28" s="26">
        <f>=IFERROR(VLOOKUP(E28,Reference!$A$4:$C$9,3,FALSE),"")</f>
      </c>
      <c r="H28" s="6"/>
      <c r="I28" s="5"/>
      <c r="J28" s="5"/>
      <c r="K28" s="5"/>
    </row>
    <row r="29" ht="24" customHeight="1" spans="1:11" x14ac:dyDescent="0.25">
      <c r="A29" s="23">
        <v>27</v>
      </c>
      <c r="B29" s="6"/>
      <c r="C29" s="5"/>
      <c r="D29" s="5"/>
      <c r="E29" s="5"/>
      <c r="F29" s="5"/>
      <c r="G29" s="26">
        <f>=IFERROR(VLOOKUP(E29,Reference!$A$4:$C$9,3,FALSE),"")</f>
      </c>
      <c r="H29" s="6"/>
      <c r="I29" s="5"/>
      <c r="J29" s="5"/>
      <c r="K29" s="5"/>
    </row>
    <row r="30" ht="24" customHeight="1" spans="1:11" x14ac:dyDescent="0.25">
      <c r="A30" s="23">
        <v>28</v>
      </c>
      <c r="B30" s="6"/>
      <c r="C30" s="5"/>
      <c r="D30" s="5"/>
      <c r="E30" s="5"/>
      <c r="F30" s="5"/>
      <c r="G30" s="26">
        <f>=IFERROR(VLOOKUP(E30,Reference!$A$4:$C$9,3,FALSE),"")</f>
      </c>
      <c r="H30" s="6"/>
      <c r="I30" s="5"/>
      <c r="J30" s="5"/>
      <c r="K30" s="5"/>
    </row>
    <row r="31" ht="24" customHeight="1" spans="1:11" x14ac:dyDescent="0.25">
      <c r="A31" s="23">
        <v>29</v>
      </c>
      <c r="B31" s="6"/>
      <c r="C31" s="5"/>
      <c r="D31" s="5"/>
      <c r="E31" s="5"/>
      <c r="F31" s="5"/>
      <c r="G31" s="26">
        <f>=IFERROR(VLOOKUP(E31,Reference!$A$4:$C$9,3,FALSE),"")</f>
      </c>
      <c r="H31" s="6"/>
      <c r="I31" s="5"/>
      <c r="J31" s="5"/>
      <c r="K31" s="5"/>
    </row>
    <row r="32" ht="24" customHeight="1" spans="1:11" x14ac:dyDescent="0.25">
      <c r="A32" s="23">
        <v>30</v>
      </c>
      <c r="B32" s="6"/>
      <c r="C32" s="5"/>
      <c r="D32" s="5"/>
      <c r="E32" s="5"/>
      <c r="F32" s="5"/>
      <c r="G32" s="26">
        <f>=IFERROR(VLOOKUP(E32,Reference!$A$4:$C$9,3,FALSE),"")</f>
      </c>
      <c r="H32" s="6"/>
      <c r="I32" s="5"/>
      <c r="J32" s="5"/>
      <c r="K32" s="5"/>
    </row>
    <row r="33" ht="24" customHeight="1" spans="1:11" x14ac:dyDescent="0.25">
      <c r="A33" s="23">
        <v>31</v>
      </c>
      <c r="B33" s="6"/>
      <c r="C33" s="5"/>
      <c r="D33" s="5"/>
      <c r="E33" s="5"/>
      <c r="F33" s="5"/>
      <c r="G33" s="26">
        <f>=IFERROR(VLOOKUP(E33,Reference!$A$4:$C$9,3,FALSE),"")</f>
      </c>
      <c r="H33" s="6"/>
      <c r="I33" s="5"/>
      <c r="J33" s="5"/>
      <c r="K33" s="5"/>
    </row>
    <row r="34" ht="24" customHeight="1" spans="1:11" x14ac:dyDescent="0.25">
      <c r="A34" s="23">
        <v>32</v>
      </c>
      <c r="B34" s="6"/>
      <c r="C34" s="5"/>
      <c r="D34" s="5"/>
      <c r="E34" s="5"/>
      <c r="F34" s="5"/>
      <c r="G34" s="26">
        <f>=IFERROR(VLOOKUP(E34,Reference!$A$4:$C$9,3,FALSE),"")</f>
      </c>
      <c r="H34" s="6"/>
      <c r="I34" s="5"/>
      <c r="J34" s="5"/>
      <c r="K34" s="5"/>
    </row>
    <row r="35" ht="24" customHeight="1" spans="1:11" x14ac:dyDescent="0.25">
      <c r="A35" s="23">
        <v>33</v>
      </c>
      <c r="B35" s="6"/>
      <c r="C35" s="5"/>
      <c r="D35" s="5"/>
      <c r="E35" s="5"/>
      <c r="F35" s="5"/>
      <c r="G35" s="26">
        <f>=IFERROR(VLOOKUP(E35,Reference!$A$4:$C$9,3,FALSE),"")</f>
      </c>
      <c r="H35" s="6"/>
      <c r="I35" s="5"/>
      <c r="J35" s="5"/>
      <c r="K35" s="5"/>
    </row>
    <row r="36" ht="24" customHeight="1" spans="1:11" x14ac:dyDescent="0.25">
      <c r="A36" s="23">
        <v>34</v>
      </c>
      <c r="B36" s="6"/>
      <c r="C36" s="5"/>
      <c r="D36" s="5"/>
      <c r="E36" s="5"/>
      <c r="F36" s="5"/>
      <c r="G36" s="26">
        <f>=IFERROR(VLOOKUP(E36,Reference!$A$4:$C$9,3,FALSE),"")</f>
      </c>
      <c r="H36" s="6"/>
      <c r="I36" s="5"/>
      <c r="J36" s="5"/>
      <c r="K36" s="5"/>
    </row>
    <row r="37" ht="24" customHeight="1" spans="1:11" x14ac:dyDescent="0.25">
      <c r="A37" s="23">
        <v>35</v>
      </c>
      <c r="B37" s="6"/>
      <c r="C37" s="5"/>
      <c r="D37" s="5"/>
      <c r="E37" s="5"/>
      <c r="F37" s="5"/>
      <c r="G37" s="26">
        <f>=IFERROR(VLOOKUP(E37,Reference!$A$4:$C$9,3,FALSE),"")</f>
      </c>
      <c r="H37" s="6"/>
      <c r="I37" s="5"/>
      <c r="J37" s="5"/>
      <c r="K37" s="5"/>
    </row>
    <row r="38" ht="24" customHeight="1" spans="1:11" x14ac:dyDescent="0.25">
      <c r="A38" s="23">
        <v>36</v>
      </c>
      <c r="B38" s="6"/>
      <c r="C38" s="5"/>
      <c r="D38" s="5"/>
      <c r="E38" s="5"/>
      <c r="F38" s="5"/>
      <c r="G38" s="26">
        <f>=IFERROR(VLOOKUP(E38,Reference!$A$4:$C$9,3,FALSE),"")</f>
      </c>
      <c r="H38" s="6"/>
      <c r="I38" s="5"/>
      <c r="J38" s="5"/>
      <c r="K38" s="5"/>
    </row>
    <row r="39" ht="24" customHeight="1" spans="1:11" x14ac:dyDescent="0.25">
      <c r="A39" s="23">
        <v>37</v>
      </c>
      <c r="B39" s="6"/>
      <c r="C39" s="5"/>
      <c r="D39" s="5"/>
      <c r="E39" s="5"/>
      <c r="F39" s="5"/>
      <c r="G39" s="26">
        <f>=IFERROR(VLOOKUP(E39,Reference!$A$4:$C$9,3,FALSE),"")</f>
      </c>
      <c r="H39" s="6"/>
      <c r="I39" s="5"/>
      <c r="J39" s="5"/>
      <c r="K39" s="5"/>
    </row>
    <row r="40" ht="24" customHeight="1" spans="1:11" x14ac:dyDescent="0.25">
      <c r="A40" s="23">
        <v>38</v>
      </c>
      <c r="B40" s="6"/>
      <c r="C40" s="5"/>
      <c r="D40" s="5"/>
      <c r="E40" s="5"/>
      <c r="F40" s="5"/>
      <c r="G40" s="26">
        <f>=IFERROR(VLOOKUP(E40,Reference!$A$4:$C$9,3,FALSE),"")</f>
      </c>
      <c r="H40" s="6"/>
      <c r="I40" s="5"/>
      <c r="J40" s="5"/>
      <c r="K40" s="5"/>
    </row>
    <row r="41" ht="24" customHeight="1" spans="1:11" x14ac:dyDescent="0.25">
      <c r="A41" s="23">
        <v>39</v>
      </c>
      <c r="B41" s="6"/>
      <c r="C41" s="5"/>
      <c r="D41" s="5"/>
      <c r="E41" s="5"/>
      <c r="F41" s="5"/>
      <c r="G41" s="26">
        <f>=IFERROR(VLOOKUP(E41,Reference!$A$4:$C$9,3,FALSE),"")</f>
      </c>
      <c r="H41" s="6"/>
      <c r="I41" s="5"/>
      <c r="J41" s="5"/>
      <c r="K41" s="5"/>
    </row>
    <row r="42" ht="24" customHeight="1" spans="1:11" x14ac:dyDescent="0.25">
      <c r="A42" s="23">
        <v>40</v>
      </c>
      <c r="B42" s="6"/>
      <c r="C42" s="5"/>
      <c r="D42" s="5"/>
      <c r="E42" s="5"/>
      <c r="F42" s="5"/>
      <c r="G42" s="26">
        <f>=IFERROR(VLOOKUP(E42,Reference!$A$4:$C$9,3,FALSE),"")</f>
      </c>
      <c r="H42" s="6"/>
      <c r="I42" s="5"/>
      <c r="J42" s="5"/>
      <c r="K42" s="5"/>
    </row>
    <row r="43" ht="24" customHeight="1" spans="1:11" x14ac:dyDescent="0.25">
      <c r="A43" s="23">
        <v>41</v>
      </c>
      <c r="B43" s="6"/>
      <c r="C43" s="5"/>
      <c r="D43" s="5"/>
      <c r="E43" s="5"/>
      <c r="F43" s="5"/>
      <c r="G43" s="26">
        <f>=IFERROR(VLOOKUP(E43,Reference!$A$4:$C$9,3,FALSE),"")</f>
      </c>
      <c r="H43" s="6"/>
      <c r="I43" s="5"/>
      <c r="J43" s="5"/>
      <c r="K43" s="5"/>
    </row>
    <row r="44" ht="24" customHeight="1" spans="1:11" x14ac:dyDescent="0.25">
      <c r="A44" s="23">
        <v>42</v>
      </c>
      <c r="B44" s="6"/>
      <c r="C44" s="5"/>
      <c r="D44" s="5"/>
      <c r="E44" s="5"/>
      <c r="F44" s="5"/>
      <c r="G44" s="26">
        <f>=IFERROR(VLOOKUP(E44,Reference!$A$4:$C$9,3,FALSE),"")</f>
      </c>
      <c r="H44" s="6"/>
      <c r="I44" s="5"/>
      <c r="J44" s="5"/>
      <c r="K44" s="5"/>
    </row>
    <row r="45" ht="24" customHeight="1" spans="1:11" x14ac:dyDescent="0.25">
      <c r="A45" s="23">
        <v>43</v>
      </c>
      <c r="B45" s="6"/>
      <c r="C45" s="5"/>
      <c r="D45" s="5"/>
      <c r="E45" s="5"/>
      <c r="F45" s="5"/>
      <c r="G45" s="26">
        <f>=IFERROR(VLOOKUP(E45,Reference!$A$4:$C$9,3,FALSE),"")</f>
      </c>
      <c r="H45" s="6"/>
      <c r="I45" s="5"/>
      <c r="J45" s="5"/>
      <c r="K45" s="5"/>
    </row>
    <row r="46" ht="24" customHeight="1" spans="1:11" x14ac:dyDescent="0.25">
      <c r="A46" s="23">
        <v>44</v>
      </c>
      <c r="B46" s="6"/>
      <c r="C46" s="5"/>
      <c r="D46" s="5"/>
      <c r="E46" s="5"/>
      <c r="F46" s="5"/>
      <c r="G46" s="26">
        <f>=IFERROR(VLOOKUP(E46,Reference!$A$4:$C$9,3,FALSE),"")</f>
      </c>
      <c r="H46" s="6"/>
      <c r="I46" s="5"/>
      <c r="J46" s="5"/>
      <c r="K46" s="5"/>
    </row>
    <row r="47" ht="24" customHeight="1" spans="1:11" x14ac:dyDescent="0.25">
      <c r="A47" s="23">
        <v>45</v>
      </c>
      <c r="B47" s="6"/>
      <c r="C47" s="5"/>
      <c r="D47" s="5"/>
      <c r="E47" s="5"/>
      <c r="F47" s="5"/>
      <c r="G47" s="26">
        <f>=IFERROR(VLOOKUP(E47,Reference!$A$4:$C$9,3,FALSE),"")</f>
      </c>
      <c r="H47" s="6"/>
      <c r="I47" s="5"/>
      <c r="J47" s="5"/>
      <c r="K47" s="5"/>
    </row>
    <row r="48" ht="24" customHeight="1" spans="1:11" x14ac:dyDescent="0.25">
      <c r="A48" s="23">
        <v>46</v>
      </c>
      <c r="B48" s="6"/>
      <c r="C48" s="5"/>
      <c r="D48" s="5"/>
      <c r="E48" s="5"/>
      <c r="F48" s="5"/>
      <c r="G48" s="26">
        <f>=IFERROR(VLOOKUP(E48,Reference!$A$4:$C$9,3,FALSE),"")</f>
      </c>
      <c r="H48" s="6"/>
      <c r="I48" s="5"/>
      <c r="J48" s="5"/>
      <c r="K48" s="5"/>
    </row>
    <row r="49" ht="24" customHeight="1" spans="1:11" x14ac:dyDescent="0.25">
      <c r="A49" s="23">
        <v>47</v>
      </c>
      <c r="B49" s="6"/>
      <c r="C49" s="5"/>
      <c r="D49" s="5"/>
      <c r="E49" s="5"/>
      <c r="F49" s="5"/>
      <c r="G49" s="26">
        <f>=IFERROR(VLOOKUP(E49,Reference!$A$4:$C$9,3,FALSE),"")</f>
      </c>
      <c r="H49" s="6"/>
      <c r="I49" s="5"/>
      <c r="J49" s="5"/>
      <c r="K49" s="5"/>
    </row>
    <row r="50" ht="24" customHeight="1" spans="1:11" x14ac:dyDescent="0.25">
      <c r="A50" s="23">
        <v>48</v>
      </c>
      <c r="B50" s="6"/>
      <c r="C50" s="5"/>
      <c r="D50" s="5"/>
      <c r="E50" s="5"/>
      <c r="F50" s="5"/>
      <c r="G50" s="26">
        <f>=IFERROR(VLOOKUP(E50,Reference!$A$4:$C$9,3,FALSE),"")</f>
      </c>
      <c r="H50" s="6"/>
      <c r="I50" s="5"/>
      <c r="J50" s="5"/>
      <c r="K50" s="5"/>
    </row>
    <row r="51" ht="24" customHeight="1" spans="1:11" x14ac:dyDescent="0.25">
      <c r="A51" s="23">
        <v>49</v>
      </c>
      <c r="B51" s="6"/>
      <c r="C51" s="5"/>
      <c r="D51" s="5"/>
      <c r="E51" s="5"/>
      <c r="F51" s="5"/>
      <c r="G51" s="26">
        <f>=IFERROR(VLOOKUP(E51,Reference!$A$4:$C$9,3,FALSE),"")</f>
      </c>
      <c r="H51" s="6"/>
      <c r="I51" s="5"/>
      <c r="J51" s="5"/>
      <c r="K51" s="5"/>
    </row>
    <row r="52" ht="24" customHeight="1" spans="1:11" x14ac:dyDescent="0.25">
      <c r="A52" s="23">
        <v>50</v>
      </c>
      <c r="B52" s="6"/>
      <c r="C52" s="5"/>
      <c r="D52" s="5"/>
      <c r="E52" s="5"/>
      <c r="F52" s="5"/>
      <c r="G52" s="26">
        <f>=IFERROR(VLOOKUP(E52,Reference!$A$4:$C$9,3,FALSE),"")</f>
      </c>
      <c r="H52" s="6"/>
      <c r="I52" s="5"/>
      <c r="J52" s="5"/>
      <c r="K52" s="5"/>
    </row>
  </sheetData>
  <autoFilter ref="A2:K52"/>
  <mergeCells count="1">
    <mergeCell ref="A1:K1"/>
  </mergeCells>
  <dataValidations count="4">
    <dataValidation type="list" allowBlank="1" sqref="E10:E52">
      <formula1>"Concept gap,Setup / procedure,Calculation / unit,Reference navigation,Misread question,Time management"</formula1>
    </dataValidation>
    <dataValidation type="list" allowBlank="1" sqref="E3:E52">
      <formula1>"Concept gap,Setup / procedure,Calculation / unit,Reference navigation,Misread question,Time management"</formula1>
    </dataValidation>
    <dataValidation type="list" allowBlank="1" sqref="K10:K52">
      <formula1>"Needs Re-solve,Re-solved,Closed"</formula1>
    </dataValidation>
    <dataValidation type="list" allowBlank="1" sqref="K3:K52">
      <formula1>"Needs Re-solve,Re-solved,Closed"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FormatPr defaultRowHeight="15" outlineLevelRow="0" outlineLevelCol="0" x14ac:dyDescent="55"/>
  <cols>
    <col min="1" max="1" width="26" customWidth="1"/>
    <col min="2" max="2" width="46" customWidth="1"/>
    <col min="3" max="3" width="54" customWidth="1"/>
  </cols>
  <sheetData>
    <row r="1" ht="46" customHeight="1" spans="1:3" x14ac:dyDescent="0.25">
      <c r="A1" s="1" t="s">
        <v>96</v>
      </c>
      <c r="B1" s="1"/>
      <c r="C1" s="1"/>
    </row>
    <row r="3" ht="30" customHeight="1" spans="1:3" x14ac:dyDescent="0.25">
      <c r="A3" s="14" t="s">
        <v>92</v>
      </c>
      <c r="B3" s="14" t="s">
        <v>97</v>
      </c>
      <c r="C3" s="14" t="s">
        <v>98</v>
      </c>
    </row>
    <row r="4" ht="24" customHeight="1" spans="1:3" x14ac:dyDescent="0.25">
      <c r="A4" s="27" t="s">
        <v>99</v>
      </c>
      <c r="B4" s="19" t="s">
        <v>100</v>
      </c>
      <c r="C4" s="19" t="s">
        <v>101</v>
      </c>
    </row>
    <row r="5" ht="24" customHeight="1" spans="1:3" x14ac:dyDescent="0.25">
      <c r="A5" s="28" t="s">
        <v>102</v>
      </c>
      <c r="B5" s="29" t="s">
        <v>103</v>
      </c>
      <c r="C5" s="29" t="s">
        <v>104</v>
      </c>
    </row>
    <row r="6" ht="24" customHeight="1" spans="1:3" x14ac:dyDescent="0.25">
      <c r="A6" s="27" t="s">
        <v>105</v>
      </c>
      <c r="B6" s="19" t="s">
        <v>106</v>
      </c>
      <c r="C6" s="19" t="s">
        <v>107</v>
      </c>
    </row>
    <row r="7" ht="24" customHeight="1" spans="1:3" x14ac:dyDescent="0.25">
      <c r="A7" s="28" t="s">
        <v>108</v>
      </c>
      <c r="B7" s="29" t="s">
        <v>109</v>
      </c>
      <c r="C7" s="29" t="s">
        <v>110</v>
      </c>
    </row>
    <row r="8" ht="24" customHeight="1" spans="1:3" x14ac:dyDescent="0.25">
      <c r="A8" s="27" t="s">
        <v>111</v>
      </c>
      <c r="B8" s="19" t="s">
        <v>112</v>
      </c>
      <c r="C8" s="19" t="s">
        <v>113</v>
      </c>
    </row>
    <row r="9" ht="24" customHeight="1" spans="1:3" x14ac:dyDescent="0.25">
      <c r="A9" s="28" t="s">
        <v>114</v>
      </c>
      <c r="B9" s="29" t="s">
        <v>115</v>
      </c>
      <c r="C9" s="29" t="s">
        <v>116</v>
      </c>
    </row>
    <row r="12" spans="1:1" x14ac:dyDescent="0.25">
      <c r="A12" s="2" t="s">
        <v>117</v>
      </c>
    </row>
    <row r="13" spans="1:3" x14ac:dyDescent="0.25">
      <c r="A13" s="30">
        <v>1</v>
      </c>
      <c r="B13" s="31" t="s">
        <v>118</v>
      </c>
      <c r="C13" s="31"/>
    </row>
    <row r="14" spans="1:3" x14ac:dyDescent="0.25">
      <c r="A14" s="30">
        <v>2</v>
      </c>
      <c r="B14" s="31" t="s">
        <v>119</v>
      </c>
      <c r="C14" s="31"/>
    </row>
    <row r="15" spans="1:3" x14ac:dyDescent="0.25">
      <c r="A15" s="30">
        <v>3</v>
      </c>
      <c r="B15" s="31" t="s">
        <v>120</v>
      </c>
      <c r="C15" s="31"/>
    </row>
    <row r="16" spans="1:3" x14ac:dyDescent="0.25">
      <c r="A16" s="30">
        <v>4</v>
      </c>
      <c r="B16" s="31" t="s">
        <v>121</v>
      </c>
      <c r="C16" s="31"/>
    </row>
    <row r="17" spans="1:3" x14ac:dyDescent="0.25">
      <c r="A17" s="30">
        <v>5</v>
      </c>
      <c r="B17" s="31" t="s">
        <v>122</v>
      </c>
      <c r="C17" s="31"/>
    </row>
    <row r="18" spans="1:3" x14ac:dyDescent="0.25">
      <c r="A18" s="30">
        <v>6</v>
      </c>
      <c r="B18" s="31" t="s">
        <v>123</v>
      </c>
      <c r="C18" s="31"/>
    </row>
    <row r="20" spans="1:1" x14ac:dyDescent="0.25">
      <c r="A20" s="3" t="s">
        <v>124</v>
      </c>
    </row>
    <row r="22" spans="1:1" x14ac:dyDescent="0.25">
      <c r="A22" s="3" t="s">
        <v>125</v>
      </c>
    </row>
  </sheetData>
  <mergeCells count="7">
    <mergeCell ref="A1:C1"/>
    <mergeCell ref="B13:C13"/>
    <mergeCell ref="B14:C14"/>
    <mergeCell ref="B15:C15"/>
    <mergeCell ref="B16:C16"/>
    <mergeCell ref="B17:C17"/>
    <mergeCell ref="B18:C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Setup</vt:lpstr>
      <vt:lpstr>Dashboard</vt:lpstr>
      <vt:lpstr>12-Week Log</vt:lpstr>
      <vt:lpstr>24-Week Log</vt:lpstr>
      <vt:lpstr>Session Log</vt:lpstr>
      <vt:lpstr>Error Log</vt:lpstr>
      <vt:lpstr>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PEwise</dc:creator>
  <dc:title/>
  <dc:subject/>
  <dc:description/>
  <cp:keywords/>
  <cp:category/>
  <cp:lastModifiedBy>Unknown</cp:lastModifiedBy>
  <dcterms:created xsi:type="dcterms:W3CDTF">2026-09-01T18:31:00Z</dcterms:created>
  <dcterms:modified xsi:type="dcterms:W3CDTF">2026-09-01T18:31:00Z</dcterms:modified>
</cp:coreProperties>
</file>